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esctop\МАТЕРИАЛЫ СЕССИИ\5 созыва Решения\35-ая внеочередная сессия от 12.07.2021\12.07.21 последняя исправленная\"/>
    </mc:Choice>
  </mc:AlternateContent>
  <bookViews>
    <workbookView xWindow="0" yWindow="0" windowWidth="24000" windowHeight="14145"/>
  </bookViews>
  <sheets>
    <sheet name="пр. 3 доходы 2021" sheetId="1" r:id="rId1"/>
  </sheets>
  <definedNames>
    <definedName name="_xlnm.Print_Titles" localSheetId="0">'пр. 3 доходы 2021'!$10:$10</definedName>
    <definedName name="_xlnm.Print_Area" localSheetId="0">'пр. 3 доходы 2021'!$A$1:$G$101</definedName>
  </definedNames>
  <calcPr calcId="162913"/>
</workbook>
</file>

<file path=xl/calcChain.xml><?xml version="1.0" encoding="utf-8"?>
<calcChain xmlns="http://schemas.openxmlformats.org/spreadsheetml/2006/main">
  <c r="G20" i="1" l="1"/>
  <c r="G13" i="1"/>
  <c r="G92" i="1" l="1"/>
  <c r="G97" i="1"/>
  <c r="F92" i="1"/>
  <c r="F73" i="1"/>
  <c r="F72" i="1"/>
  <c r="G95" i="1" l="1"/>
  <c r="F52" i="1"/>
  <c r="F50" i="1" s="1"/>
  <c r="G45" i="1" l="1"/>
  <c r="F39" i="1"/>
  <c r="F98" i="1"/>
  <c r="F71" i="1"/>
  <c r="F70" i="1" s="1"/>
  <c r="F67" i="1" s="1"/>
  <c r="F48" i="1"/>
  <c r="F41" i="1"/>
  <c r="F38" i="1"/>
  <c r="F35" i="1"/>
  <c r="F33" i="1"/>
  <c r="F31" i="1"/>
  <c r="F28" i="1"/>
  <c r="F22" i="1"/>
  <c r="F17" i="1"/>
  <c r="F15" i="1"/>
  <c r="F13" i="1"/>
  <c r="F12" i="1" s="1"/>
  <c r="F27" i="1" l="1"/>
  <c r="F47" i="1"/>
  <c r="F46" i="1" s="1"/>
  <c r="F26" i="1"/>
  <c r="F11" i="1" s="1"/>
  <c r="E100" i="1"/>
  <c r="G100" i="1" s="1"/>
  <c r="G98" i="1" s="1"/>
  <c r="E62" i="1"/>
  <c r="G62" i="1" s="1"/>
  <c r="F101" i="1" l="1"/>
  <c r="E93" i="1"/>
  <c r="E94" i="1"/>
  <c r="G94" i="1" s="1"/>
  <c r="E98" i="1"/>
  <c r="D98" i="1"/>
  <c r="G93" i="1" l="1"/>
  <c r="D41" i="1"/>
  <c r="D39" i="1"/>
  <c r="D35" i="1"/>
  <c r="D33" i="1"/>
  <c r="D31" i="1"/>
  <c r="D28" i="1"/>
  <c r="D22" i="1"/>
  <c r="D17" i="1"/>
  <c r="E18" i="1"/>
  <c r="E19" i="1"/>
  <c r="G19" i="1" s="1"/>
  <c r="E20" i="1"/>
  <c r="E21" i="1"/>
  <c r="E23" i="1"/>
  <c r="G23" i="1" s="1"/>
  <c r="E24" i="1"/>
  <c r="G24" i="1" s="1"/>
  <c r="G22" i="1" s="1"/>
  <c r="E25" i="1"/>
  <c r="E29" i="1"/>
  <c r="G29" i="1" s="1"/>
  <c r="E30" i="1"/>
  <c r="G30" i="1" s="1"/>
  <c r="E32" i="1"/>
  <c r="E34" i="1"/>
  <c r="E36" i="1"/>
  <c r="E37" i="1"/>
  <c r="G37" i="1" s="1"/>
  <c r="E40" i="1"/>
  <c r="E42" i="1"/>
  <c r="G42" i="1" s="1"/>
  <c r="E43" i="1"/>
  <c r="G43" i="1" s="1"/>
  <c r="E44" i="1"/>
  <c r="G44" i="1" s="1"/>
  <c r="E16" i="1"/>
  <c r="E14" i="1"/>
  <c r="D15" i="1"/>
  <c r="D13" i="1"/>
  <c r="E15" i="1" l="1"/>
  <c r="G16" i="1"/>
  <c r="G15" i="1" s="1"/>
  <c r="G17" i="1"/>
  <c r="G12" i="1" s="1"/>
  <c r="E13" i="1"/>
  <c r="E35" i="1"/>
  <c r="G36" i="1"/>
  <c r="G35" i="1" s="1"/>
  <c r="G41" i="1"/>
  <c r="E33" i="1"/>
  <c r="G34" i="1"/>
  <c r="G33" i="1" s="1"/>
  <c r="E39" i="1"/>
  <c r="E38" i="1" s="1"/>
  <c r="G40" i="1"/>
  <c r="G39" i="1" s="1"/>
  <c r="G38" i="1" s="1"/>
  <c r="E31" i="1"/>
  <c r="G32" i="1"/>
  <c r="G31" i="1" s="1"/>
  <c r="G28" i="1"/>
  <c r="G27" i="1" s="1"/>
  <c r="D38" i="1"/>
  <c r="E17" i="1"/>
  <c r="E41" i="1"/>
  <c r="E28" i="1"/>
  <c r="E27" i="1" s="1"/>
  <c r="D27" i="1"/>
  <c r="D26" i="1" s="1"/>
  <c r="E22" i="1"/>
  <c r="D11" i="1"/>
  <c r="E96" i="1"/>
  <c r="D92" i="1"/>
  <c r="E85" i="1"/>
  <c r="G85" i="1" s="1"/>
  <c r="E86" i="1"/>
  <c r="G86" i="1" s="1"/>
  <c r="E87" i="1"/>
  <c r="G87" i="1" s="1"/>
  <c r="E88" i="1"/>
  <c r="G88" i="1" s="1"/>
  <c r="E89" i="1"/>
  <c r="G89" i="1" s="1"/>
  <c r="E90" i="1"/>
  <c r="G90" i="1" s="1"/>
  <c r="E91" i="1"/>
  <c r="G91" i="1" s="1"/>
  <c r="E84" i="1"/>
  <c r="G84" i="1" s="1"/>
  <c r="E73" i="1"/>
  <c r="G73" i="1" s="1"/>
  <c r="E74" i="1"/>
  <c r="G74" i="1" s="1"/>
  <c r="E75" i="1"/>
  <c r="G75" i="1" s="1"/>
  <c r="E76" i="1"/>
  <c r="G76" i="1" s="1"/>
  <c r="E77" i="1"/>
  <c r="G77" i="1" s="1"/>
  <c r="E78" i="1"/>
  <c r="G78" i="1" s="1"/>
  <c r="E79" i="1"/>
  <c r="G79" i="1" s="1"/>
  <c r="E80" i="1"/>
  <c r="G80" i="1" s="1"/>
  <c r="E81" i="1"/>
  <c r="G81" i="1" s="1"/>
  <c r="E82" i="1"/>
  <c r="G82" i="1" s="1"/>
  <c r="E83" i="1"/>
  <c r="G83" i="1" s="1"/>
  <c r="E72" i="1"/>
  <c r="G72" i="1" s="1"/>
  <c r="E69" i="1"/>
  <c r="G69" i="1" s="1"/>
  <c r="E68" i="1"/>
  <c r="G68" i="1" s="1"/>
  <c r="D71" i="1"/>
  <c r="D70" i="1" s="1"/>
  <c r="D67" i="1" s="1"/>
  <c r="E54" i="1"/>
  <c r="G54" i="1" s="1"/>
  <c r="E55" i="1"/>
  <c r="G55" i="1" s="1"/>
  <c r="E56" i="1"/>
  <c r="G56" i="1" s="1"/>
  <c r="E57" i="1"/>
  <c r="G57" i="1" s="1"/>
  <c r="E58" i="1"/>
  <c r="G58" i="1" s="1"/>
  <c r="E59" i="1"/>
  <c r="G59" i="1" s="1"/>
  <c r="E60" i="1"/>
  <c r="G60" i="1" s="1"/>
  <c r="E61" i="1"/>
  <c r="G61" i="1" s="1"/>
  <c r="E63" i="1"/>
  <c r="G63" i="1" s="1"/>
  <c r="E64" i="1"/>
  <c r="G64" i="1" s="1"/>
  <c r="E65" i="1"/>
  <c r="G65" i="1" s="1"/>
  <c r="E66" i="1"/>
  <c r="G66" i="1" s="1"/>
  <c r="E53" i="1"/>
  <c r="G53" i="1" s="1"/>
  <c r="E49" i="1"/>
  <c r="D52" i="1"/>
  <c r="D50" i="1" s="1"/>
  <c r="D48" i="1"/>
  <c r="D12" i="1"/>
  <c r="G96" i="1" l="1"/>
  <c r="E92" i="1"/>
  <c r="E48" i="1"/>
  <c r="G49" i="1"/>
  <c r="G48" i="1" s="1"/>
  <c r="G71" i="1"/>
  <c r="G52" i="1"/>
  <c r="G50" i="1" s="1"/>
  <c r="G26" i="1"/>
  <c r="G11" i="1" s="1"/>
  <c r="G70" i="1"/>
  <c r="G67" i="1" s="1"/>
  <c r="E12" i="1"/>
  <c r="E71" i="1"/>
  <c r="E70" i="1" s="1"/>
  <c r="E67" i="1" s="1"/>
  <c r="E52" i="1"/>
  <c r="E50" i="1" s="1"/>
  <c r="E26" i="1"/>
  <c r="D47" i="1"/>
  <c r="D46" i="1" s="1"/>
  <c r="D101" i="1" s="1"/>
  <c r="C71" i="1"/>
  <c r="C70" i="1" s="1"/>
  <c r="C67" i="1" s="1"/>
  <c r="C52" i="1"/>
  <c r="C50" i="1" s="1"/>
  <c r="G47" i="1" l="1"/>
  <c r="G46" i="1" s="1"/>
  <c r="G101" i="1" s="1"/>
  <c r="E11" i="1"/>
  <c r="E47" i="1"/>
  <c r="E46" i="1" s="1"/>
  <c r="E101" i="1"/>
  <c r="C17" i="1"/>
  <c r="C41" i="1" l="1"/>
  <c r="C39" i="1"/>
  <c r="C35" i="1"/>
  <c r="C33" i="1"/>
  <c r="C31" i="1"/>
  <c r="C28" i="1"/>
  <c r="C22" i="1"/>
  <c r="C15" i="1"/>
  <c r="C13" i="1"/>
  <c r="C38" i="1" l="1"/>
  <c r="C12" i="1"/>
  <c r="C27" i="1"/>
  <c r="C11" i="1" l="1"/>
  <c r="C26" i="1"/>
  <c r="C98" i="1" l="1"/>
  <c r="C92" i="1"/>
  <c r="C48" i="1"/>
  <c r="C47" i="1" l="1"/>
  <c r="C46" i="1" s="1"/>
  <c r="C101" i="1" l="1"/>
</calcChain>
</file>

<file path=xl/sharedStrings.xml><?xml version="1.0" encoding="utf-8"?>
<sst xmlns="http://schemas.openxmlformats.org/spreadsheetml/2006/main" count="172" uniqueCount="171">
  <si>
    <t>тыс. рублей</t>
  </si>
  <si>
    <t>Код дохода</t>
  </si>
  <si>
    <t>Наименование платежей</t>
  </si>
  <si>
    <t>НАЛОГОВЫЕ И НЕНАЛОГОВЫЕ ДОХОДЫ</t>
  </si>
  <si>
    <t>НАЛОГОВЫЕ ДОХОДЫ</t>
  </si>
  <si>
    <t>00010100000000000000</t>
  </si>
  <si>
    <t>НАЛОГИ НА ПРИБЫЛЬ, ДОХОДЫ</t>
  </si>
  <si>
    <t>00010102000000000000</t>
  </si>
  <si>
    <t>Налог на доходы физических лиц</t>
  </si>
  <si>
    <t xml:space="preserve"> 00010300000000000000</t>
  </si>
  <si>
    <t>НАЛОГИ НА ТОВАРЫ (РАБОТЫ, УСЛУГИ), РЕАЛИЗУЕМЫЕ НА ТЕРРИТОРИИ РОССИЙСКОЙ ФЕДЕРАЦИИ</t>
  </si>
  <si>
    <t xml:space="preserve"> 00010302000010000110</t>
  </si>
  <si>
    <t>Акцизы по подакцизным товарам (продукции), производимым на территории Российской Федерации</t>
  </si>
  <si>
    <t>00010500000000000000</t>
  </si>
  <si>
    <t>НАЛОГИ НА СОВОКУПНЫЙ ДОХОД</t>
  </si>
  <si>
    <t>00010502000000000000</t>
  </si>
  <si>
    <t>Единый налог на вмененный доход для отдельных видов деятельности</t>
  </si>
  <si>
    <t>00010503000000000000</t>
  </si>
  <si>
    <t>Единый сельскохозяйственный налог</t>
  </si>
  <si>
    <t xml:space="preserve"> 00010504000000000000</t>
  </si>
  <si>
    <t>Налог, взимаемый в связи с применением патентной системы налогообложения</t>
  </si>
  <si>
    <t>00010600000000000000</t>
  </si>
  <si>
    <t>НАЛОГИ НА ИМУЩЕСТВО</t>
  </si>
  <si>
    <t>00010601000000000000</t>
  </si>
  <si>
    <t>Налог на имущество физических лиц</t>
  </si>
  <si>
    <t>00010606000000000000</t>
  </si>
  <si>
    <t>Земельный налог</t>
  </si>
  <si>
    <t>00010800000000000000</t>
  </si>
  <si>
    <t>ГОСУДАРСТВЕННАЯ ПОШЛИНА</t>
  </si>
  <si>
    <t>НЕНАЛОГОВЫЕ ДОХОДЫ</t>
  </si>
  <si>
    <t>00011100000000000000</t>
  </si>
  <si>
    <t>ДОХОДЫ ОТ ИСПОЛЬЗОВАНИЯ ИМУЩЕСТВА, НАХОДЯЩЕГОСЯ В ГОСУДАРСТВЕННОЙ И МУНИЦИПАЛЬНОЙ СОБСТВЕННОСТИ</t>
  </si>
  <si>
    <t>00011105000000000000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</si>
  <si>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автономных учреждений, а также имущества государственных и муниципальных унитарных предприятий, в том числе казенных)</t>
  </si>
  <si>
    <t>00011105012040000120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</si>
  <si>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</si>
  <si>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</si>
  <si>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</si>
  <si>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00011107000000000000</t>
  </si>
  <si>
    <t>Платежи от государственных и муниципальных унитарных предприятий</t>
  </si>
  <si>
    <t>00011107014040000120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</si>
  <si>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</si>
  <si>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00011109000000000000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</si>
  <si>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</si>
  <si>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00011109044040000120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</si>
  <si>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</si>
  <si>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00011200000000000000</t>
  </si>
  <si>
    <t>ПЛАТЕЖИ ПРИ ПОЛЬЗОВАНИИ ПРИРОДНЫМИ РЕСУРСАМИ</t>
  </si>
  <si>
    <t>00011201000000000000</t>
  </si>
  <si>
    <t>Плата за негативное воздействие на окружающую среду</t>
  </si>
  <si>
    <t>00011300000000000000</t>
  </si>
  <si>
    <t>ДОХОДЫ ОТ ОКАЗАНИЯ ПЛАТНЫХ УСЛУГ (РАБОТ) И КОМПЕНСАЦИИ ЗАТРАТ ГОСУДАРСТВА</t>
  </si>
  <si>
    <t>00011400000000000000</t>
  </si>
  <si>
    <t>ДОХОДЫ ОТ ПРОДАЖИ МАТЕРИАЛЬНЫХ И НЕМАТЕРИАЛЬНЫХ АКТИВОВ</t>
  </si>
  <si>
    <t>00011402000000000000</t>
  </si>
  <si>
    <t>Доходы от реализации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</si>
  <si>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00011402043040000410</t>
  </si>
  <si>
    <t>Доходы от реализации иного имущества, находящегося в собственности городских округов ( за исключением имущества в муниципальных бюджетных и автономных учреждений, а также имущества муниципальных унитарных предприятий, в т.ч. казенных), в части реализации основных средств по указанному имуществу</t>
  </si>
  <si>
    <t>00011406000000000000</t>
  </si>
  <si>
    <t>Доходы от продажи земельных участков, находящихся в в государственной и муниципальной собственности (за исключением земельных участков автономных учреждений, а также земельных участков государственных и муниципальных предприятий, в том числе казенных)</t>
  </si>
  <si>
    <t>00011406012040000430</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</si>
  <si>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</si>
  <si>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00011406024040000400</t>
  </si>
  <si>
    <t>Доходы от продажи земельных участков, нахоящихся в муниципальногй собственности</t>
  </si>
  <si>
    <t>00011600000000000000</t>
  </si>
  <si>
    <t>ШТРАФЫ, САНКЦИИ, ВОЗМЕЩЕНИЕ УЩЕРБА</t>
  </si>
  <si>
    <t>2021 год</t>
  </si>
  <si>
    <t xml:space="preserve">                                                                                         Приложение № 3</t>
  </si>
  <si>
    <t>БЕЗВОЗМЕЗДНЫЕ ПОСТУПЛЕНИЯ</t>
  </si>
  <si>
    <t>Безвозмездные поступления от других бюджетов бюджетной системы Российской Федерации</t>
  </si>
  <si>
    <t>Дотации бюджетам субъектов Российской Федерации и муниципальных образований</t>
  </si>
  <si>
    <t>Субсидии бюджетам  муниципальных образований</t>
  </si>
  <si>
    <t xml:space="preserve"> 2 02 20041 04 0000 150</t>
  </si>
  <si>
    <t>Субсидии бюджетам городских округов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</si>
  <si>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 xml:space="preserve">Прочие субсидии </t>
  </si>
  <si>
    <t>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t>
  </si>
  <si>
    <t>Субсидии на реализацию мероприятий, направленных на развитие автомобильного транспорта</t>
  </si>
  <si>
    <t>Субсидии на капитальный ремонт и ремонт автомобильных дорог общего пользования населенных пунктов за счет средств Дорожного фонда Республики Тыва</t>
  </si>
  <si>
    <t>Субсидии на реализацию мероприятий в рамках государственной программы Республики Тыва "Реализация государственной национальной политики Российской Федерации в Республике Тыва на 2018-2020 годы" на 2019 годы</t>
  </si>
  <si>
    <t>Субвенции бюджетам  муниципальных образований</t>
  </si>
  <si>
    <t>Субвенции на реализацию Закона РТ «О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муниицпальных общеобразовательных организациях, обеспчение дополнительного образования детей в муниципальных обрщеобразовательных организациях»  в том числе:</t>
  </si>
  <si>
    <t>ИНЫЕ МЕЖБЮДЖЕТНЫЕ ТРАНСФЕРТЫ</t>
  </si>
  <si>
    <t>Межбюджетные трансферты, передаваемые бюджетам городских округов на финансовое обеспечение дорожной деятельности в рамках реализации национального проекта "Безопасные и качественные автомобильные дороги"</t>
  </si>
  <si>
    <t>ВОЗВРАТ ОСТАТКОВ СУБСИДИЙ, СУБВЕНЦИЙ И ИНЫХ МЕЖБЮДЖЕТНЫХ СРЕДСТВ, ИМЕЮЩИХ ЦЕЛЕВОЕ НАЗНАЧЕНИЕ ПРОШЛЫХ ЛЕТ</t>
  </si>
  <si>
    <t>2 19 35250 04 0000 150</t>
  </si>
  <si>
    <t>Возврат остатков субвенций на оплату жилищно-коммунальных услуг отдельным категориям граждан из бюджетов городских округов</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</si>
  <si>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</si>
  <si>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</si>
  <si>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Субвенции бюджетам городских округов на выполнение передаваемых полномочий субъектов Российской Федерации</t>
  </si>
  <si>
    <t>000 2 02 0000 00 00000 000</t>
  </si>
  <si>
    <t>000 2 02 00000 00 0000 000</t>
  </si>
  <si>
    <t xml:space="preserve"> 000 2 02 20000 00 0000 000</t>
  </si>
  <si>
    <t>000 2 02 29999 04 0000 150</t>
  </si>
  <si>
    <t>000 2 02 25497 04 0000 150</t>
  </si>
  <si>
    <t>000 2 02 30013 04 0000 150</t>
  </si>
  <si>
    <t>000  2 02 30022 04 0000 150</t>
  </si>
  <si>
    <t>000 2 02 30024 04 0000 150</t>
  </si>
  <si>
    <t xml:space="preserve"> 000 2 02 35120 04 0000 150</t>
  </si>
  <si>
    <t>000 2 02 35250 04 0000 150</t>
  </si>
  <si>
    <t>000 2 02 35380 04 0000 150</t>
  </si>
  <si>
    <t>000 2 02 35573 04 0000 150</t>
  </si>
  <si>
    <t>000 2 02 35462 04 0000 150</t>
  </si>
  <si>
    <t>000 2 02 45393 04 0000 150</t>
  </si>
  <si>
    <t>000 2 02 300000 00 0000 000</t>
  </si>
  <si>
    <t>000 2 02 15004 00 0000 150</t>
  </si>
  <si>
    <t xml:space="preserve"> 000 2 02 10000 00 0000 000</t>
  </si>
  <si>
    <t>ДОХОДЫ БЮДЖЕТА ГОРОДСКОГО ОКРУГА "ГОРОД КЫЗЫЛ РЕСПУБЛИКИ ТЫВА" НА 2021 ГОД</t>
  </si>
  <si>
    <t>Упрошенная система налогооблажения</t>
  </si>
  <si>
    <t>00010501000000000000</t>
  </si>
  <si>
    <t>000 2 02 20041 04 0000 150</t>
  </si>
  <si>
    <t>000 2 02 25555 04 0000 150</t>
  </si>
  <si>
    <t>000 2 02 25299 04 0000 150</t>
  </si>
  <si>
    <t>000 2 02 25516 04 0000 150</t>
  </si>
  <si>
    <t>000 2 02 25255 04 0000 150</t>
  </si>
  <si>
    <t>000 2 02 49999 04 0000 150</t>
  </si>
  <si>
    <t>000 2 02 35302 04 0000 150</t>
  </si>
  <si>
    <t>000 2 02 35084 04 0000 150</t>
  </si>
  <si>
    <t>000 2 02 35469 04 0000 150</t>
  </si>
  <si>
    <t xml:space="preserve">                                                                                         «О бюджете городского округа «Город Кызыл Республики Тыва»</t>
  </si>
  <si>
    <t xml:space="preserve">                                                                                          на 2021 год и на плановый период 2022 и 2023 годов»</t>
  </si>
  <si>
    <t>изменения +/-</t>
  </si>
  <si>
    <t>000 1 00 0000 00 00000 000</t>
  </si>
  <si>
    <t>Дотации бюджетам городских округов на поддержку мер по обеспечению сбалансированности бюджетов</t>
  </si>
  <si>
    <t xml:space="preserve">Субсидии на возмещение убытков, связанных с применением государственных регулируемых цен на электрическую энергию, тепловую энергию и водоснабжение, вырабатываемыми муниципальными организациями коммунального комплекса, понесенных в процессе выработки и (или) транспортировки энергоресурсов и воды, в том числе вследствие проведения мероприятий в области энергосбережения и повышения энергетической эффективности, в рамках подпрограммы "Энергосбережение и повышение энергетической эффективности в Республике Тыва " </t>
  </si>
  <si>
    <t>Субсидии на корректировку генеральных планов муниципальных образований</t>
  </si>
  <si>
    <t xml:space="preserve">Субсидии бюджетам городских округов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
</t>
  </si>
  <si>
    <t xml:space="preserve">Субсидии бюджетам городских округов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</si>
  <si>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Субсидии бюджетам городских округов на реализацию мероприятий по обеспечению жильем молодых семей</t>
  </si>
  <si>
    <t xml:space="preserve">Субсидии бюджетам городских округов на реализацию мероприятий по укреплению единства российской нации и этнокультурному развитию народов России </t>
  </si>
  <si>
    <t>Субсидии бюджетам городских округов на благоустройство зданий государственных и муниципальных общеобразовательных организаций в целях соблюдения требований к воздушно-тепловому режиму, водоснабжению и канализации</t>
  </si>
  <si>
    <t xml:space="preserve">Субсидии бюджетам городских округов на реализацию программ формирования современной городской среды </t>
  </si>
  <si>
    <t xml:space="preserve">Субвенции бюджетам городских округов на обеспечение мер социальной поддержки реабилитированных лиц и лиц, признанных пострадавшими от политических репрессий </t>
  </si>
  <si>
    <t>Субвенции бюджетам городских округов на предоставление гражданам субсидий на оплату жилого помещения и коммунальных услуг</t>
  </si>
  <si>
    <t xml:space="preserve">           общие образовательные учреждения </t>
  </si>
  <si>
    <t xml:space="preserve">               дошкольные образовательные учреждения</t>
  </si>
  <si>
    <t xml:space="preserve">Субвенции на реализацию Закона Республики Тыва "О мерах социальной поддержки ветеранов труда и тружеников тыла " </t>
  </si>
  <si>
    <t xml:space="preserve">Субвенции на реализацию полномочий по назначению и выплате ежемесячного пособия на ребенка </t>
  </si>
  <si>
    <t>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t>
  </si>
  <si>
    <t>Субвенции на реализацию Закона республики Тыва "О погребении и похоронном деле в Республике Тыва"</t>
  </si>
  <si>
    <t>Субвенции на осуществление переданных полномочий по образованию и организации деятельности комиссий по делам несовершеннолетних</t>
  </si>
  <si>
    <t>Субвенции на осуществление государственных полномочий по созданию, организации и обеспечению деятельности административных комиссий</t>
  </si>
  <si>
    <t>Субвенции на реализацию полномочий по назначению и выплате компенсации части родительской платы за содержание ребенка в государственных, муниципальных образовательных организациях, реализующих основную общеобразовательную программу дошкольного образования</t>
  </si>
  <si>
    <t>Субвенции на обеспечение равной доступности услуг общественного транспорта для отдельных категорий граждан</t>
  </si>
  <si>
    <t>Субвенции на организацию отдыха и оздоровления детей</t>
  </si>
  <si>
    <t>Субвенции на осуществление переданных полномочий по организации мероприятий при осуществлении деятельности по обращению с животными без владельцев</t>
  </si>
  <si>
    <t>Субвенции бюджетам городских округов на 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</si>
  <si>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</si>
  <si>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Субвенции бюджетам городских округов на оплату жилищно-коммунальных услуг отдельным категориям граждан </t>
  </si>
  <si>
    <t xml:space="preserve">Субвенции бюджетам городских округов на осуществление ежемесячных выплат на детей в возрасте от трех до семи лет включительно </t>
  </si>
  <si>
    <t>Субвенции бюджетам городских округов на выплату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t>
  </si>
  <si>
    <t>Субвенции бюджетам городских округов на проведение Всероссийской переписи населения 2020 года</t>
  </si>
  <si>
    <t>Субвенции бюджетам городских округов на выполнение полномочий Российской Федерации по осуществлению ежемесячной выплаты в связи с рождением (усыновлением) первого ребенка</t>
  </si>
  <si>
    <t xml:space="preserve">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 </t>
  </si>
  <si>
    <t>Межбюджетные трансферты на реализацию мероприятий в рамках государственной программы республики Тыва "Реализация государственной национальной политики Российской Федерации в Республике Тыва"</t>
  </si>
  <si>
    <t>000 2 19 00000 00 0000 000</t>
  </si>
  <si>
    <t>000 2 19 00000 04 0000 150</t>
  </si>
  <si>
    <t>000 2 02 45303 04 0000 150</t>
  </si>
  <si>
    <t xml:space="preserve">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t>
  </si>
  <si>
    <t>000 2 02 25304 04 0000 150</t>
  </si>
  <si>
    <t xml:space="preserve">Субсидии на организацию бесплатного горячего питания обучающихся, получающих начальное образование в государственных и муниципальных образовательных организациях </t>
  </si>
  <si>
    <t>Сумма на 2021 год с изменениями</t>
  </si>
  <si>
    <t>в тыс. рублях</t>
  </si>
  <si>
    <t>О внесении изменений в решение Хурала представителей г. Кызыла</t>
  </si>
  <si>
    <t>от 23 декабря 2020 года №124</t>
  </si>
  <si>
    <t xml:space="preserve">Сумма на 2021 год </t>
  </si>
  <si>
    <t>изменения (+/-)</t>
  </si>
  <si>
    <t>000 2 02 25519 04 0000 150</t>
  </si>
  <si>
    <t xml:space="preserve">Субсидии на реализацию мероприятий по государственной поддержке отрасли культуры </t>
  </si>
  <si>
    <t xml:space="preserve">Иные межбюджетные трансферты на организацию бесплатного питания отдельным категориям учащихся государственных и муниципальных образовательных учреждений РТ </t>
  </si>
  <si>
    <t>Иные межбюджетные трансферты на 2021 год из республиканского бюджета Республики Тыва бюджетам муниципальных образований Республики Тыва на поощрение муниципальных управленческих команд за содействие достижению показателей деятельности органов исполнительной власти Республики Тыва</t>
  </si>
  <si>
    <r>
      <t xml:space="preserve">                                                                                   Решения Хурала представителей г. Кызыла от "12" июля 2021 года №170 </t>
    </r>
    <r>
      <rPr>
        <u/>
        <sz val="10"/>
        <color theme="1"/>
        <rFont val="Times New Roma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</si>
</sst>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Red]\-#,##0.0;0.0"/>
    <numFmt numFmtId="165" formatCode="#,##0.00000"/>
    <numFmt numFmtId="166" formatCode="#,##0.00_ ;[Red]\-#,##0.00\ "/>
    <numFmt numFmtId="167" formatCode="#,##0.0_ ;[Red]\-#,##0.0\ "/>
    <numFmt numFmtId="168" formatCode="#,##0.00000_ ;[Red]\-#,##0.00000\ "/>
    <numFmt numFmtId="169" formatCode="0.00000"/>
  </numFmts>
  <fonts count="19" x14ac:knownFonts="1">
    <font>
      <sz val="11"/>
      <color theme="1"/>
      <name val="Calibri"/>
      <family val="2"/>
      <charset val="204"/>
      <scheme val="minor"/>
    </font>
    <font>
      <sz val="11"/>
      <color theme="1"/>
      <name val="Calibri"/>
      <family val="2"/>
      <charset val="204"/>
      <scheme val="minor"/>
    </font>
    <font>
      <sz val="10"/>
      <name val="Arial"/>
      <family val="2"/>
      <charset val="204"/>
    </font>
    <font>
      <sz val="10"/>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1"/>
      <name val="Times New Roman"/>
      <family val="1"/>
      <charset val="204"/>
    </font>
    <font>
      <b/>
      <sz val="10"/>
      <name val="Times New Roman"/>
      <family val="1"/>
      <charset val="204"/>
    </font>
    <font>
      <sz val="12"/>
      <color indexed="8"/>
      <name val="Times New Roman"/>
      <family val="1"/>
      <charset val="204"/>
    </font>
    <font>
      <sz val="10"/>
      <name val="Arial Cyr"/>
      <charset val="204"/>
    </font>
    <font>
      <i/>
      <sz val="12"/>
      <name val="Times New Roman"/>
      <family val="1"/>
      <charset val="204"/>
    </font>
    <font>
      <sz val="10"/>
      <color theme="1"/>
      <name val="Times New Roman"/>
      <family val="1"/>
      <charset val="204"/>
    </font>
    <font>
      <i/>
      <sz val="10"/>
      <name val="Times New Roman"/>
      <family val="1"/>
      <charset val="204"/>
    </font>
    <font>
      <sz val="10"/>
      <color rgb="FF000000"/>
      <name val="Times New Roman"/>
      <family val="1"/>
      <charset val="204"/>
    </font>
    <font>
      <b/>
      <sz val="12"/>
      <color rgb="FFFF0000"/>
      <name val="Times New Roman"/>
      <family val="1"/>
      <charset val="204"/>
    </font>
    <font>
      <sz val="12"/>
      <color rgb="FFFF0000"/>
      <name val="Times New Roman"/>
      <family val="1"/>
      <charset val="204"/>
    </font>
    <font>
      <sz val="12"/>
      <color rgb="FF000000"/>
      <name val="Times New Roman"/>
      <family val="1"/>
      <charset val="204"/>
    </font>
    <font>
      <u/>
      <sz val="10"/>
      <color theme="1"/>
      <name val="Times New Roman"/>
      <family val="1"/>
      <charset val="204"/>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s>
  <cellStyleXfs count="11">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9" fontId="1" fillId="0" borderId="0" applyFont="0" applyFill="0" applyBorder="0" applyAlignment="0" applyProtection="0"/>
  </cellStyleXfs>
  <cellXfs count="113">
    <xf numFmtId="0" fontId="0" fillId="0" borderId="0" xfId="0"/>
    <xf numFmtId="0" fontId="3" fillId="0" borderId="0" xfId="1" applyFont="1" applyAlignment="1">
      <alignment horizontal="center" vertical="center"/>
    </xf>
    <xf numFmtId="0" fontId="3" fillId="0" borderId="0" xfId="1" applyFont="1"/>
    <xf numFmtId="0" fontId="3" fillId="0" borderId="0" xfId="1" applyFont="1" applyAlignment="1" applyProtection="1">
      <alignment horizontal="center" vertical="center"/>
      <protection hidden="1"/>
    </xf>
    <xf numFmtId="0" fontId="6" fillId="0" borderId="0" xfId="1" applyFont="1" applyProtection="1">
      <protection hidden="1"/>
    </xf>
    <xf numFmtId="0" fontId="7" fillId="0" borderId="0" xfId="1" applyFont="1" applyAlignment="1">
      <alignment horizontal="right"/>
    </xf>
    <xf numFmtId="0" fontId="5" fillId="0" borderId="1" xfId="1" applyNumberFormat="1" applyFont="1" applyFill="1" applyBorder="1" applyAlignment="1" applyProtection="1">
      <alignment horizontal="center" vertical="center" wrapText="1"/>
      <protection hidden="1"/>
    </xf>
    <xf numFmtId="49" fontId="8" fillId="0" borderId="1" xfId="1" applyNumberFormat="1" applyFont="1" applyFill="1" applyBorder="1" applyAlignment="1" applyProtection="1">
      <alignment horizontal="center" vertical="center"/>
      <protection hidden="1"/>
    </xf>
    <xf numFmtId="0" fontId="5" fillId="0" borderId="2" xfId="1" applyNumberFormat="1" applyFont="1" applyFill="1" applyBorder="1" applyAlignment="1" applyProtection="1">
      <alignment wrapText="1"/>
      <protection hidden="1"/>
    </xf>
    <xf numFmtId="49" fontId="8" fillId="2" borderId="1" xfId="1" applyNumberFormat="1" applyFont="1" applyFill="1" applyBorder="1" applyAlignment="1" applyProtection="1">
      <alignment horizontal="center" vertical="center"/>
      <protection hidden="1"/>
    </xf>
    <xf numFmtId="0" fontId="5" fillId="2" borderId="2" xfId="1" applyNumberFormat="1" applyFont="1" applyFill="1" applyBorder="1" applyAlignment="1" applyProtection="1">
      <alignment wrapText="1"/>
      <protection hidden="1"/>
    </xf>
    <xf numFmtId="49" fontId="3" fillId="0" borderId="1" xfId="1" applyNumberFormat="1" applyFont="1" applyFill="1" applyBorder="1" applyAlignment="1" applyProtection="1">
      <alignment horizontal="center" vertical="center"/>
      <protection hidden="1"/>
    </xf>
    <xf numFmtId="0" fontId="6" fillId="0" borderId="2" xfId="1" applyNumberFormat="1" applyFont="1" applyFill="1" applyBorder="1" applyAlignment="1" applyProtection="1">
      <alignment wrapText="1"/>
      <protection hidden="1"/>
    </xf>
    <xf numFmtId="0" fontId="9" fillId="0" borderId="2" xfId="0" applyFont="1" applyFill="1" applyBorder="1" applyAlignment="1">
      <alignment wrapText="1"/>
    </xf>
    <xf numFmtId="0" fontId="5" fillId="0" borderId="2" xfId="1" applyNumberFormat="1" applyFont="1" applyFill="1" applyBorder="1" applyAlignment="1" applyProtection="1">
      <alignment vertical="center" wrapText="1"/>
      <protection hidden="1"/>
    </xf>
    <xf numFmtId="49" fontId="8" fillId="0" borderId="1" xfId="1" applyNumberFormat="1" applyFont="1" applyFill="1" applyBorder="1" applyAlignment="1" applyProtection="1">
      <alignment horizontal="center"/>
      <protection hidden="1"/>
    </xf>
    <xf numFmtId="0" fontId="6" fillId="0" borderId="2" xfId="1" applyNumberFormat="1" applyFont="1" applyFill="1" applyBorder="1" applyAlignment="1" applyProtection="1">
      <alignment vertical="center" wrapText="1"/>
      <protection hidden="1"/>
    </xf>
    <xf numFmtId="49" fontId="8" fillId="3" borderId="1" xfId="1" applyNumberFormat="1" applyFont="1" applyFill="1" applyBorder="1" applyAlignment="1" applyProtection="1">
      <alignment horizontal="center" vertical="center"/>
      <protection hidden="1"/>
    </xf>
    <xf numFmtId="0" fontId="5" fillId="3" borderId="1" xfId="1" applyNumberFormat="1" applyFont="1" applyFill="1" applyBorder="1" applyAlignment="1" applyProtection="1">
      <alignment wrapText="1"/>
      <protection hidden="1"/>
    </xf>
    <xf numFmtId="0" fontId="5" fillId="0" borderId="1" xfId="1" applyNumberFormat="1" applyFont="1" applyFill="1" applyBorder="1" applyAlignment="1" applyProtection="1">
      <alignment wrapText="1"/>
      <protection hidden="1"/>
    </xf>
    <xf numFmtId="0" fontId="6" fillId="0" borderId="1" xfId="1" applyNumberFormat="1" applyFont="1" applyFill="1" applyBorder="1" applyAlignment="1" applyProtection="1">
      <alignment wrapText="1"/>
      <protection hidden="1"/>
    </xf>
    <xf numFmtId="0" fontId="6" fillId="0" borderId="1" xfId="1" applyNumberFormat="1" applyFont="1" applyFill="1" applyBorder="1" applyAlignment="1" applyProtection="1">
      <alignment vertical="top" wrapText="1"/>
      <protection hidden="1"/>
    </xf>
    <xf numFmtId="0" fontId="11" fillId="0" borderId="1" xfId="1" applyNumberFormat="1" applyFont="1" applyFill="1" applyBorder="1" applyAlignment="1" applyProtection="1">
      <alignment wrapText="1"/>
      <protection hidden="1"/>
    </xf>
    <xf numFmtId="0" fontId="11" fillId="0" borderId="1" xfId="0" applyFont="1" applyBorder="1" applyAlignment="1">
      <alignment horizontal="justify" vertical="top" wrapText="1"/>
    </xf>
    <xf numFmtId="0" fontId="6" fillId="0" borderId="1" xfId="0" applyFont="1" applyBorder="1" applyAlignment="1">
      <alignment horizontal="justify" vertical="top" wrapText="1"/>
    </xf>
    <xf numFmtId="0" fontId="12" fillId="0" borderId="0" xfId="0" applyFont="1" applyAlignment="1">
      <alignment horizontal="center" vertical="center" wrapText="1"/>
    </xf>
    <xf numFmtId="0" fontId="4" fillId="0" borderId="1" xfId="0" applyFont="1" applyBorder="1" applyAlignment="1">
      <alignment horizontal="justify" vertical="top" wrapText="1"/>
    </xf>
    <xf numFmtId="0" fontId="3" fillId="0" borderId="1" xfId="0" applyFont="1" applyBorder="1" applyAlignment="1">
      <alignment horizontal="center" vertical="center" wrapText="1"/>
    </xf>
    <xf numFmtId="0" fontId="6" fillId="0" borderId="1" xfId="1" applyNumberFormat="1" applyFont="1" applyFill="1" applyBorder="1" applyAlignment="1" applyProtection="1">
      <alignment horizontal="left" vertical="center" wrapText="1"/>
      <protection hidden="1"/>
    </xf>
    <xf numFmtId="49" fontId="13" fillId="0" borderId="1" xfId="1" applyNumberFormat="1" applyFont="1" applyFill="1" applyBorder="1" applyAlignment="1" applyProtection="1">
      <alignment horizontal="center" vertical="center"/>
      <protection hidden="1"/>
    </xf>
    <xf numFmtId="0" fontId="11" fillId="0" borderId="1" xfId="0" applyFont="1" applyBorder="1" applyAlignment="1">
      <alignment vertical="center" wrapText="1"/>
    </xf>
    <xf numFmtId="0" fontId="11" fillId="0" borderId="1" xfId="0" applyFont="1" applyBorder="1" applyAlignment="1">
      <alignment horizontal="left" vertical="top" wrapText="1" indent="2"/>
    </xf>
    <xf numFmtId="0" fontId="11" fillId="0" borderId="1" xfId="0" applyFont="1" applyBorder="1" applyAlignment="1">
      <alignment vertical="top" wrapText="1"/>
    </xf>
    <xf numFmtId="0" fontId="3" fillId="0" borderId="1" xfId="1" applyFont="1" applyBorder="1" applyAlignment="1">
      <alignment horizontal="center" vertical="center"/>
    </xf>
    <xf numFmtId="0" fontId="5" fillId="0" borderId="1" xfId="1" applyFont="1" applyBorder="1" applyAlignment="1">
      <alignment wrapText="1"/>
    </xf>
    <xf numFmtId="0" fontId="6" fillId="0" borderId="3" xfId="1" applyFont="1" applyBorder="1" applyAlignment="1">
      <alignment wrapText="1"/>
    </xf>
    <xf numFmtId="0" fontId="14" fillId="0" borderId="1" xfId="0" applyFont="1" applyBorder="1" applyAlignment="1">
      <alignment horizontal="center" vertical="center"/>
    </xf>
    <xf numFmtId="0" fontId="5" fillId="0" borderId="3" xfId="1" applyNumberFormat="1" applyFont="1" applyFill="1" applyBorder="1" applyAlignment="1" applyProtection="1">
      <alignment horizontal="left" vertical="top" wrapText="1"/>
      <protection hidden="1"/>
    </xf>
    <xf numFmtId="0" fontId="3" fillId="0" borderId="0" xfId="0" applyFont="1" applyAlignment="1">
      <alignment horizontal="center" vertical="center"/>
    </xf>
    <xf numFmtId="0" fontId="6" fillId="0" borderId="1" xfId="0" applyFont="1" applyBorder="1" applyAlignment="1">
      <alignment wrapText="1"/>
    </xf>
    <xf numFmtId="0" fontId="17" fillId="0" borderId="1" xfId="0" applyFont="1" applyBorder="1" applyAlignment="1">
      <alignment vertical="top" wrapText="1"/>
    </xf>
    <xf numFmtId="0" fontId="5" fillId="0" borderId="1" xfId="1" applyFont="1" applyBorder="1" applyAlignment="1">
      <alignment horizontal="left" vertical="center"/>
    </xf>
    <xf numFmtId="0" fontId="6" fillId="0" borderId="1" xfId="1" applyFont="1" applyBorder="1" applyAlignment="1">
      <alignment vertical="center" wrapText="1"/>
    </xf>
    <xf numFmtId="0" fontId="11"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5" fillId="3" borderId="2" xfId="1" applyNumberFormat="1" applyFont="1" applyFill="1" applyBorder="1" applyAlignment="1" applyProtection="1">
      <alignment wrapText="1"/>
      <protection hidden="1"/>
    </xf>
    <xf numFmtId="0" fontId="4" fillId="4" borderId="0" xfId="0" applyFont="1" applyFill="1" applyAlignment="1">
      <alignment horizontal="right"/>
    </xf>
    <xf numFmtId="49" fontId="3" fillId="0" borderId="1" xfId="1" applyNumberFormat="1" applyFont="1" applyFill="1" applyBorder="1" applyAlignment="1" applyProtection="1">
      <alignment horizontal="center" vertical="center" wrapText="1"/>
      <protection hidden="1"/>
    </xf>
    <xf numFmtId="0" fontId="5" fillId="0" borderId="2" xfId="1" applyNumberFormat="1" applyFont="1" applyFill="1" applyBorder="1" applyAlignment="1" applyProtection="1">
      <alignment horizontal="center" vertical="center" wrapText="1"/>
      <protection hidden="1"/>
    </xf>
    <xf numFmtId="164" fontId="5" fillId="3" borderId="2" xfId="1" applyNumberFormat="1" applyFont="1" applyFill="1" applyBorder="1" applyAlignment="1" applyProtection="1">
      <alignment horizontal="center" vertical="center"/>
      <protection hidden="1"/>
    </xf>
    <xf numFmtId="164" fontId="5" fillId="2" borderId="2" xfId="1" applyNumberFormat="1" applyFont="1" applyFill="1" applyBorder="1" applyAlignment="1" applyProtection="1">
      <alignment horizontal="center" vertical="center"/>
      <protection hidden="1"/>
    </xf>
    <xf numFmtId="164" fontId="5" fillId="0" borderId="2" xfId="1" applyNumberFormat="1" applyFont="1" applyFill="1" applyBorder="1" applyAlignment="1" applyProtection="1">
      <alignment horizontal="center" vertical="center"/>
      <protection hidden="1"/>
    </xf>
    <xf numFmtId="164" fontId="6" fillId="0" borderId="2" xfId="1" applyNumberFormat="1" applyFont="1" applyFill="1" applyBorder="1" applyAlignment="1" applyProtection="1">
      <alignment horizontal="center" vertical="center"/>
      <protection hidden="1"/>
    </xf>
    <xf numFmtId="164" fontId="6" fillId="4" borderId="2" xfId="1" applyNumberFormat="1" applyFont="1" applyFill="1" applyBorder="1" applyAlignment="1" applyProtection="1">
      <alignment horizontal="center" vertical="center"/>
      <protection hidden="1"/>
    </xf>
    <xf numFmtId="165" fontId="5" fillId="3" borderId="2" xfId="1" applyNumberFormat="1" applyFont="1" applyFill="1" applyBorder="1" applyAlignment="1" applyProtection="1">
      <alignment horizontal="center" vertical="center"/>
      <protection hidden="1"/>
    </xf>
    <xf numFmtId="165" fontId="5" fillId="0" borderId="2" xfId="1" applyNumberFormat="1" applyFont="1" applyFill="1" applyBorder="1" applyAlignment="1" applyProtection="1">
      <alignment horizontal="center" vertical="center"/>
      <protection hidden="1"/>
    </xf>
    <xf numFmtId="165" fontId="6" fillId="0" borderId="2" xfId="1" applyNumberFormat="1" applyFont="1" applyBorder="1" applyAlignment="1">
      <alignment horizontal="center" vertical="center"/>
    </xf>
    <xf numFmtId="165" fontId="6" fillId="0" borderId="2" xfId="1" applyNumberFormat="1" applyFont="1" applyFill="1" applyBorder="1" applyAlignment="1" applyProtection="1">
      <alignment horizontal="center" vertical="center"/>
      <protection hidden="1"/>
    </xf>
    <xf numFmtId="165" fontId="11" fillId="4" borderId="2" xfId="1" applyNumberFormat="1" applyFont="1" applyFill="1" applyBorder="1" applyAlignment="1">
      <alignment horizontal="center" vertical="center"/>
    </xf>
    <xf numFmtId="165" fontId="6" fillId="4" borderId="2" xfId="1" applyNumberFormat="1" applyFont="1" applyFill="1" applyBorder="1" applyAlignment="1">
      <alignment horizontal="center" vertical="center"/>
    </xf>
    <xf numFmtId="165" fontId="5" fillId="4" borderId="2" xfId="1" applyNumberFormat="1" applyFont="1" applyFill="1" applyBorder="1" applyAlignment="1" applyProtection="1">
      <alignment horizontal="center" vertical="center"/>
      <protection hidden="1"/>
    </xf>
    <xf numFmtId="165" fontId="6" fillId="4" borderId="2"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5" fontId="5" fillId="4" borderId="2" xfId="1" applyNumberFormat="1" applyFont="1" applyFill="1" applyBorder="1" applyAlignment="1">
      <alignment horizontal="center" vertical="center"/>
    </xf>
    <xf numFmtId="165" fontId="5" fillId="0" borderId="2" xfId="1" applyNumberFormat="1" applyFont="1" applyBorder="1" applyAlignment="1">
      <alignment horizontal="center" vertical="center"/>
    </xf>
    <xf numFmtId="0" fontId="3" fillId="0" borderId="1" xfId="1" applyFont="1" applyBorder="1"/>
    <xf numFmtId="0" fontId="8" fillId="0" borderId="1" xfId="1" applyFont="1" applyBorder="1" applyAlignment="1">
      <alignment horizontal="center" vertical="center"/>
    </xf>
    <xf numFmtId="166" fontId="5" fillId="3" borderId="2" xfId="1" applyNumberFormat="1" applyFont="1" applyFill="1" applyBorder="1" applyAlignment="1" applyProtection="1">
      <alignment horizontal="center" vertical="center"/>
      <protection hidden="1"/>
    </xf>
    <xf numFmtId="166" fontId="5" fillId="0" borderId="2" xfId="1" applyNumberFormat="1" applyFont="1" applyFill="1" applyBorder="1" applyAlignment="1" applyProtection="1">
      <alignment horizontal="center" vertical="center"/>
      <protection hidden="1"/>
    </xf>
    <xf numFmtId="166" fontId="3" fillId="0" borderId="1" xfId="1" applyNumberFormat="1" applyFont="1" applyBorder="1" applyAlignment="1">
      <alignment horizontal="center" vertical="center"/>
    </xf>
    <xf numFmtId="166" fontId="6" fillId="0" borderId="2" xfId="1" applyNumberFormat="1" applyFont="1" applyFill="1" applyBorder="1" applyAlignment="1" applyProtection="1">
      <alignment horizontal="center" vertical="center"/>
      <protection hidden="1"/>
    </xf>
    <xf numFmtId="166" fontId="5" fillId="4" borderId="2" xfId="1" applyNumberFormat="1" applyFont="1" applyFill="1" applyBorder="1" applyAlignment="1" applyProtection="1">
      <alignment horizontal="center" vertical="center"/>
      <protection hidden="1"/>
    </xf>
    <xf numFmtId="166" fontId="6" fillId="4" borderId="2" xfId="1" applyNumberFormat="1" applyFont="1" applyFill="1" applyBorder="1" applyAlignment="1" applyProtection="1">
      <alignment horizontal="center" vertical="center"/>
      <protection hidden="1"/>
    </xf>
    <xf numFmtId="166" fontId="11" fillId="4" borderId="2" xfId="1" applyNumberFormat="1" applyFont="1" applyFill="1" applyBorder="1" applyAlignment="1" applyProtection="1">
      <alignment horizontal="center" vertical="center"/>
      <protection hidden="1"/>
    </xf>
    <xf numFmtId="166" fontId="5" fillId="4" borderId="2" xfId="1" applyNumberFormat="1" applyFont="1" applyFill="1" applyBorder="1" applyAlignment="1">
      <alignment horizontal="center" vertical="center"/>
    </xf>
    <xf numFmtId="166" fontId="5" fillId="0" borderId="2" xfId="1" applyNumberFormat="1" applyFont="1" applyBorder="1" applyAlignment="1">
      <alignment horizontal="center" vertical="center"/>
    </xf>
    <xf numFmtId="167" fontId="6" fillId="0" borderId="1" xfId="1" applyNumberFormat="1" applyFont="1" applyBorder="1" applyAlignment="1">
      <alignment horizontal="center" vertical="center"/>
    </xf>
    <xf numFmtId="0" fontId="6" fillId="0" borderId="1" xfId="1" applyFont="1" applyBorder="1" applyAlignment="1">
      <alignment vertical="center"/>
    </xf>
    <xf numFmtId="165" fontId="11" fillId="5" borderId="2" xfId="1" applyNumberFormat="1" applyFont="1" applyFill="1" applyBorder="1" applyAlignment="1">
      <alignment horizontal="center" vertical="center"/>
    </xf>
    <xf numFmtId="165" fontId="6" fillId="5" borderId="2" xfId="1" applyNumberFormat="1" applyFont="1" applyFill="1" applyBorder="1" applyAlignment="1">
      <alignment horizontal="center" vertical="center"/>
    </xf>
    <xf numFmtId="0" fontId="6" fillId="0" borderId="1" xfId="1" applyNumberFormat="1" applyFont="1" applyFill="1" applyBorder="1" applyAlignment="1" applyProtection="1">
      <alignment vertical="center" wrapText="1"/>
      <protection hidden="1"/>
    </xf>
    <xf numFmtId="168" fontId="15" fillId="0" borderId="2" xfId="1" applyNumberFormat="1" applyFont="1" applyBorder="1" applyAlignment="1">
      <alignment horizontal="center" vertical="center"/>
    </xf>
    <xf numFmtId="168" fontId="16" fillId="0" borderId="2" xfId="1" applyNumberFormat="1" applyFont="1" applyBorder="1" applyAlignment="1">
      <alignment horizontal="center" vertical="center"/>
    </xf>
    <xf numFmtId="168" fontId="3" fillId="0" borderId="1" xfId="1" applyNumberFormat="1" applyFont="1" applyBorder="1" applyAlignment="1">
      <alignment horizontal="center" vertical="center"/>
    </xf>
    <xf numFmtId="0" fontId="3" fillId="4" borderId="4" xfId="1" applyFont="1" applyFill="1" applyBorder="1" applyAlignment="1">
      <alignment horizontal="center" vertical="center"/>
    </xf>
    <xf numFmtId="0" fontId="6" fillId="4" borderId="3" xfId="1" applyFont="1" applyFill="1" applyBorder="1" applyAlignment="1">
      <alignment wrapText="1"/>
    </xf>
    <xf numFmtId="49" fontId="3" fillId="4" borderId="4" xfId="1" applyNumberFormat="1" applyFont="1" applyFill="1" applyBorder="1" applyAlignment="1" applyProtection="1">
      <alignment horizontal="center" vertical="center" wrapText="1"/>
      <protection hidden="1"/>
    </xf>
    <xf numFmtId="0" fontId="6" fillId="4" borderId="1" xfId="0" applyFont="1" applyFill="1" applyBorder="1" applyAlignment="1">
      <alignment horizontal="justify" vertical="center" wrapText="1"/>
    </xf>
    <xf numFmtId="4" fontId="6" fillId="0" borderId="1" xfId="1" applyNumberFormat="1" applyFont="1" applyBorder="1" applyAlignment="1">
      <alignment horizontal="center" vertical="center"/>
    </xf>
    <xf numFmtId="4" fontId="6" fillId="0" borderId="1" xfId="1" applyNumberFormat="1" applyFont="1" applyBorder="1" applyAlignment="1">
      <alignment vertical="center"/>
    </xf>
    <xf numFmtId="4" fontId="11" fillId="0" borderId="1" xfId="1" applyNumberFormat="1" applyFont="1" applyBorder="1" applyAlignment="1">
      <alignment horizontal="center" vertical="center"/>
    </xf>
    <xf numFmtId="0" fontId="8" fillId="0" borderId="1" xfId="1" applyFont="1" applyBorder="1" applyAlignment="1">
      <alignment horizontal="center" vertical="center" wrapText="1"/>
    </xf>
    <xf numFmtId="4" fontId="16" fillId="0" borderId="1" xfId="1" applyNumberFormat="1" applyFont="1" applyBorder="1" applyAlignment="1">
      <alignment horizontal="center" vertical="center"/>
    </xf>
    <xf numFmtId="164" fontId="5" fillId="3" borderId="1" xfId="1" applyNumberFormat="1" applyFont="1" applyFill="1" applyBorder="1" applyAlignment="1" applyProtection="1">
      <alignment horizontal="center" vertical="center"/>
      <protection hidden="1"/>
    </xf>
    <xf numFmtId="164" fontId="5" fillId="2" borderId="1" xfId="1" applyNumberFormat="1" applyFont="1" applyFill="1" applyBorder="1" applyAlignment="1" applyProtection="1">
      <alignment horizontal="center" vertical="center"/>
      <protection hidden="1"/>
    </xf>
    <xf numFmtId="164" fontId="5" fillId="0" borderId="1" xfId="1" applyNumberFormat="1" applyFont="1" applyFill="1" applyBorder="1" applyAlignment="1" applyProtection="1">
      <alignment horizontal="center" vertical="center"/>
      <protection hidden="1"/>
    </xf>
    <xf numFmtId="4" fontId="5" fillId="3" borderId="1" xfId="1" applyNumberFormat="1" applyFont="1" applyFill="1" applyBorder="1" applyAlignment="1" applyProtection="1">
      <alignment horizontal="center" vertical="center"/>
      <protection hidden="1"/>
    </xf>
    <xf numFmtId="4" fontId="5" fillId="0" borderId="1" xfId="1" applyNumberFormat="1" applyFont="1" applyFill="1" applyBorder="1" applyAlignment="1" applyProtection="1">
      <alignment horizontal="center" vertical="center"/>
      <protection hidden="1"/>
    </xf>
    <xf numFmtId="4" fontId="6" fillId="0" borderId="1" xfId="1" applyNumberFormat="1" applyFont="1" applyFill="1" applyBorder="1" applyAlignment="1" applyProtection="1">
      <alignment horizontal="center" vertical="center"/>
      <protection hidden="1"/>
    </xf>
    <xf numFmtId="4" fontId="5" fillId="4" borderId="1" xfId="1" applyNumberFormat="1" applyFont="1" applyFill="1" applyBorder="1" applyAlignment="1" applyProtection="1">
      <alignment horizontal="center" vertical="center"/>
      <protection hidden="1"/>
    </xf>
    <xf numFmtId="4" fontId="6" fillId="4" borderId="1" xfId="1" applyNumberFormat="1" applyFont="1" applyFill="1" applyBorder="1" applyAlignment="1" applyProtection="1">
      <alignment horizontal="center" vertical="center"/>
      <protection hidden="1"/>
    </xf>
    <xf numFmtId="4" fontId="11" fillId="4" borderId="1" xfId="1" applyNumberFormat="1" applyFont="1" applyFill="1" applyBorder="1" applyAlignment="1" applyProtection="1">
      <alignment horizontal="center" vertical="center"/>
      <protection hidden="1"/>
    </xf>
    <xf numFmtId="4" fontId="5" fillId="4" borderId="1" xfId="1" applyNumberFormat="1" applyFont="1" applyFill="1" applyBorder="1" applyAlignment="1">
      <alignment horizontal="center" vertical="center"/>
    </xf>
    <xf numFmtId="4" fontId="15" fillId="0" borderId="1" xfId="1" applyNumberFormat="1" applyFont="1" applyBorder="1" applyAlignment="1">
      <alignment horizontal="center" vertical="center"/>
    </xf>
    <xf numFmtId="4" fontId="5" fillId="0" borderId="1" xfId="1" applyNumberFormat="1" applyFont="1" applyBorder="1" applyAlignment="1">
      <alignment horizontal="center" vertical="center"/>
    </xf>
    <xf numFmtId="0" fontId="6" fillId="0" borderId="1" xfId="1" applyFont="1" applyBorder="1" applyAlignment="1">
      <alignment horizontal="center" vertical="center"/>
    </xf>
    <xf numFmtId="169" fontId="3" fillId="0" borderId="1" xfId="1" applyNumberFormat="1" applyFont="1" applyBorder="1" applyAlignment="1">
      <alignment horizontal="center" vertical="center"/>
    </xf>
    <xf numFmtId="0" fontId="6" fillId="0" borderId="3" xfId="1" applyFont="1" applyBorder="1" applyAlignment="1">
      <alignment vertical="center" wrapText="1"/>
    </xf>
    <xf numFmtId="165" fontId="5" fillId="0" borderId="1" xfId="1" applyNumberFormat="1" applyFont="1" applyBorder="1" applyAlignment="1">
      <alignment horizontal="center" vertical="center"/>
    </xf>
    <xf numFmtId="166" fontId="3" fillId="0" borderId="2" xfId="1" applyNumberFormat="1" applyFont="1" applyBorder="1" applyAlignment="1">
      <alignment horizontal="center" vertical="center"/>
    </xf>
    <xf numFmtId="0" fontId="3" fillId="0" borderId="5" xfId="1" applyFont="1" applyBorder="1" applyAlignment="1">
      <alignment horizontal="right"/>
    </xf>
    <xf numFmtId="0" fontId="12" fillId="4" borderId="0" xfId="0" applyFont="1" applyFill="1" applyAlignment="1">
      <alignment horizontal="right"/>
    </xf>
    <xf numFmtId="0" fontId="5" fillId="0" borderId="0" xfId="1" applyFont="1" applyAlignment="1" applyProtection="1">
      <alignment horizontal="center" vertical="center" wrapText="1"/>
      <protection hidden="1"/>
    </xf>
  </cellXfs>
  <cellStyles count="11">
    <cellStyle name="Обычный" xfId="0" builtinId="0"/>
    <cellStyle name="Обычный 2" xfId="1"/>
    <cellStyle name="Обычный 2 2" xfId="2"/>
    <cellStyle name="Обычный 2 3" xfId="3"/>
    <cellStyle name="Обычный 2 4" xfId="4"/>
    <cellStyle name="Обычный 2 5" xfId="5"/>
    <cellStyle name="Обычный 2 6" xfId="6"/>
    <cellStyle name="Обычный 2 7" xfId="7"/>
    <cellStyle name="Обычный 2 8" xfId="8"/>
    <cellStyle name="Обычный 3" xfId="9"/>
    <cellStyle name="Процентный 3 3 2"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1"/>
  <sheetViews>
    <sheetView tabSelected="1" view="pageBreakPreview" topLeftCell="A113" zoomScale="90" zoomScaleNormal="90" zoomScaleSheetLayoutView="90" workbookViewId="0">
      <selection activeCell="B9" sqref="B9"/>
    </sheetView>
  </sheetViews>
  <sheetFormatPr defaultColWidth="9.140625" defaultRowHeight="12.75" x14ac:dyDescent="0.2"/>
  <cols>
    <col min="1" max="1" width="24.42578125" style="1" customWidth="1"/>
    <col min="2" max="2" width="87.140625" style="2" customWidth="1"/>
    <col min="3" max="3" width="17.28515625" style="2" hidden="1" customWidth="1"/>
    <col min="4" max="4" width="15.28515625" style="2" hidden="1" customWidth="1"/>
    <col min="5" max="5" width="18.140625" style="2" hidden="1" customWidth="1"/>
    <col min="6" max="6" width="15.5703125" style="2" hidden="1" customWidth="1"/>
    <col min="7" max="7" width="17.85546875" style="1" customWidth="1"/>
    <col min="8" max="184" width="9.140625" style="2" customWidth="1"/>
    <col min="185" max="16384" width="9.140625" style="2"/>
  </cols>
  <sheetData>
    <row r="1" spans="1:7" ht="15" customHeight="1" x14ac:dyDescent="0.2">
      <c r="B1" s="111" t="s">
        <v>67</v>
      </c>
      <c r="C1" s="111"/>
      <c r="D1" s="111"/>
      <c r="E1" s="111"/>
      <c r="F1" s="111"/>
      <c r="G1" s="111"/>
    </row>
    <row r="2" spans="1:7" ht="15" customHeight="1" x14ac:dyDescent="0.2">
      <c r="B2" s="111" t="s">
        <v>170</v>
      </c>
      <c r="C2" s="111"/>
      <c r="D2" s="111"/>
      <c r="E2" s="111"/>
      <c r="F2" s="111"/>
      <c r="G2" s="111"/>
    </row>
    <row r="3" spans="1:7" ht="15" customHeight="1" x14ac:dyDescent="0.2">
      <c r="B3" s="111" t="s">
        <v>162</v>
      </c>
      <c r="C3" s="111"/>
      <c r="D3" s="111"/>
      <c r="E3" s="111"/>
      <c r="F3" s="111"/>
      <c r="G3" s="111"/>
    </row>
    <row r="4" spans="1:7" ht="15" customHeight="1" x14ac:dyDescent="0.2">
      <c r="B4" s="111" t="s">
        <v>163</v>
      </c>
      <c r="C4" s="111"/>
      <c r="D4" s="111"/>
      <c r="E4" s="111"/>
      <c r="F4" s="111"/>
      <c r="G4" s="111"/>
    </row>
    <row r="5" spans="1:7" ht="15" customHeight="1" x14ac:dyDescent="0.2">
      <c r="B5" s="111" t="s">
        <v>118</v>
      </c>
      <c r="C5" s="111"/>
      <c r="D5" s="111"/>
      <c r="E5" s="111"/>
      <c r="F5" s="111"/>
      <c r="G5" s="111"/>
    </row>
    <row r="6" spans="1:7" ht="15" customHeight="1" x14ac:dyDescent="0.2">
      <c r="B6" s="111" t="s">
        <v>119</v>
      </c>
      <c r="C6" s="111"/>
      <c r="D6" s="111"/>
      <c r="E6" s="111"/>
      <c r="F6" s="111"/>
      <c r="G6" s="111"/>
    </row>
    <row r="7" spans="1:7" ht="15" customHeight="1" x14ac:dyDescent="0.25">
      <c r="B7" s="46"/>
      <c r="C7" s="46"/>
    </row>
    <row r="8" spans="1:7" ht="36.75" customHeight="1" x14ac:dyDescent="0.2">
      <c r="A8" s="112" t="s">
        <v>106</v>
      </c>
      <c r="B8" s="112"/>
      <c r="C8" s="112"/>
      <c r="D8" s="112"/>
      <c r="E8" s="112"/>
      <c r="F8" s="112"/>
      <c r="G8" s="112"/>
    </row>
    <row r="9" spans="1:7" ht="15.75" x14ac:dyDescent="0.25">
      <c r="A9" s="3"/>
      <c r="B9" s="4"/>
      <c r="C9" s="5" t="s">
        <v>0</v>
      </c>
      <c r="E9" s="110" t="s">
        <v>161</v>
      </c>
      <c r="F9" s="110"/>
      <c r="G9" s="110"/>
    </row>
    <row r="10" spans="1:7" ht="26.25" customHeight="1" x14ac:dyDescent="0.2">
      <c r="A10" s="6" t="s">
        <v>1</v>
      </c>
      <c r="B10" s="6" t="s">
        <v>2</v>
      </c>
      <c r="C10" s="48" t="s">
        <v>66</v>
      </c>
      <c r="D10" s="66" t="s">
        <v>120</v>
      </c>
      <c r="E10" s="91" t="s">
        <v>164</v>
      </c>
      <c r="F10" s="33" t="s">
        <v>165</v>
      </c>
      <c r="G10" s="91" t="s">
        <v>160</v>
      </c>
    </row>
    <row r="11" spans="1:7" ht="15.75" x14ac:dyDescent="0.25">
      <c r="A11" s="17" t="s">
        <v>121</v>
      </c>
      <c r="B11" s="45" t="s">
        <v>3</v>
      </c>
      <c r="C11" s="49">
        <f t="shared" ref="C11:D11" si="0">C13+C15+C17+C22+C25+C27+C35+C37+C38+C44</f>
        <v>993480</v>
      </c>
      <c r="D11" s="49">
        <f t="shared" si="0"/>
        <v>0</v>
      </c>
      <c r="E11" s="93">
        <f>E12+E26</f>
        <v>993480</v>
      </c>
      <c r="F11" s="93">
        <f t="shared" ref="F11:G11" si="1">F12+F26</f>
        <v>0</v>
      </c>
      <c r="G11" s="93">
        <f t="shared" si="1"/>
        <v>1065480</v>
      </c>
    </row>
    <row r="12" spans="1:7" ht="15.75" x14ac:dyDescent="0.25">
      <c r="A12" s="9"/>
      <c r="B12" s="10" t="s">
        <v>4</v>
      </c>
      <c r="C12" s="50">
        <f t="shared" ref="C12:D12" si="2">C13+C15+C17+C22+C25</f>
        <v>926950</v>
      </c>
      <c r="D12" s="50">
        <f t="shared" si="2"/>
        <v>0</v>
      </c>
      <c r="E12" s="94">
        <f>E13+E15+E17+E22+E25</f>
        <v>926950</v>
      </c>
      <c r="F12" s="94">
        <f t="shared" ref="F12:G12" si="3">F13+F15+F17+F22+F25</f>
        <v>0</v>
      </c>
      <c r="G12" s="94">
        <f t="shared" si="3"/>
        <v>998950</v>
      </c>
    </row>
    <row r="13" spans="1:7" ht="15.75" x14ac:dyDescent="0.25">
      <c r="A13" s="7" t="s">
        <v>5</v>
      </c>
      <c r="B13" s="8" t="s">
        <v>6</v>
      </c>
      <c r="C13" s="51">
        <f>C14</f>
        <v>557691</v>
      </c>
      <c r="D13" s="51">
        <f t="shared" ref="D13:F13" si="4">D14</f>
        <v>0</v>
      </c>
      <c r="E13" s="95">
        <f t="shared" si="4"/>
        <v>557691</v>
      </c>
      <c r="F13" s="95">
        <f t="shared" si="4"/>
        <v>0</v>
      </c>
      <c r="G13" s="95">
        <f>G14</f>
        <v>579691</v>
      </c>
    </row>
    <row r="14" spans="1:7" ht="15.75" x14ac:dyDescent="0.25">
      <c r="A14" s="11" t="s">
        <v>7</v>
      </c>
      <c r="B14" s="12" t="s">
        <v>8</v>
      </c>
      <c r="C14" s="52">
        <v>557691</v>
      </c>
      <c r="D14" s="65"/>
      <c r="E14" s="76">
        <f>C14+D14</f>
        <v>557691</v>
      </c>
      <c r="F14" s="65"/>
      <c r="G14" s="76">
        <v>579691</v>
      </c>
    </row>
    <row r="15" spans="1:7" ht="31.5" x14ac:dyDescent="0.25">
      <c r="A15" s="7" t="s">
        <v>9</v>
      </c>
      <c r="B15" s="8" t="s">
        <v>10</v>
      </c>
      <c r="C15" s="51">
        <f>C16</f>
        <v>6508</v>
      </c>
      <c r="D15" s="51">
        <f t="shared" ref="D15:G15" si="5">D16</f>
        <v>0</v>
      </c>
      <c r="E15" s="95">
        <f t="shared" si="5"/>
        <v>6508</v>
      </c>
      <c r="F15" s="95">
        <f t="shared" si="5"/>
        <v>0</v>
      </c>
      <c r="G15" s="95">
        <f t="shared" si="5"/>
        <v>6508</v>
      </c>
    </row>
    <row r="16" spans="1:7" ht="31.5" x14ac:dyDescent="0.25">
      <c r="A16" s="11" t="s">
        <v>11</v>
      </c>
      <c r="B16" s="13" t="s">
        <v>12</v>
      </c>
      <c r="C16" s="52">
        <v>6508</v>
      </c>
      <c r="D16" s="65"/>
      <c r="E16" s="76">
        <f>C16+D16</f>
        <v>6508</v>
      </c>
      <c r="F16" s="65"/>
      <c r="G16" s="76">
        <f>E16+F16</f>
        <v>6508</v>
      </c>
    </row>
    <row r="17" spans="1:7" ht="15.75" x14ac:dyDescent="0.25">
      <c r="A17" s="7" t="s">
        <v>13</v>
      </c>
      <c r="B17" s="8" t="s">
        <v>14</v>
      </c>
      <c r="C17" s="51">
        <f>C18+C19+C20+C21</f>
        <v>209265</v>
      </c>
      <c r="D17" s="51">
        <f t="shared" ref="D17:G17" si="6">D18+D19+D20+D21</f>
        <v>0</v>
      </c>
      <c r="E17" s="95">
        <f t="shared" si="6"/>
        <v>209265</v>
      </c>
      <c r="F17" s="95">
        <f t="shared" si="6"/>
        <v>0</v>
      </c>
      <c r="G17" s="95">
        <f t="shared" si="6"/>
        <v>258165</v>
      </c>
    </row>
    <row r="18" spans="1:7" ht="15.75" x14ac:dyDescent="0.25">
      <c r="A18" s="11" t="s">
        <v>108</v>
      </c>
      <c r="B18" s="12" t="s">
        <v>107</v>
      </c>
      <c r="C18" s="52">
        <v>173828</v>
      </c>
      <c r="D18" s="65"/>
      <c r="E18" s="76">
        <f t="shared" ref="E18:E44" si="7">C18+D18</f>
        <v>173828</v>
      </c>
      <c r="F18" s="65"/>
      <c r="G18" s="76">
        <v>218828</v>
      </c>
    </row>
    <row r="19" spans="1:7" ht="15.75" x14ac:dyDescent="0.25">
      <c r="A19" s="11" t="s">
        <v>15</v>
      </c>
      <c r="B19" s="12" t="s">
        <v>16</v>
      </c>
      <c r="C19" s="52">
        <v>18381</v>
      </c>
      <c r="D19" s="65"/>
      <c r="E19" s="76">
        <f t="shared" si="7"/>
        <v>18381</v>
      </c>
      <c r="F19" s="65"/>
      <c r="G19" s="76">
        <f t="shared" ref="G19" si="8">E19+F19</f>
        <v>18381</v>
      </c>
    </row>
    <row r="20" spans="1:7" ht="15.75" x14ac:dyDescent="0.25">
      <c r="A20" s="11" t="s">
        <v>17</v>
      </c>
      <c r="B20" s="12" t="s">
        <v>18</v>
      </c>
      <c r="C20" s="52">
        <v>242</v>
      </c>
      <c r="D20" s="65"/>
      <c r="E20" s="76">
        <f t="shared" si="7"/>
        <v>242</v>
      </c>
      <c r="F20" s="65"/>
      <c r="G20" s="76">
        <f>E20+F20</f>
        <v>242</v>
      </c>
    </row>
    <row r="21" spans="1:7" ht="16.5" customHeight="1" x14ac:dyDescent="0.25">
      <c r="A21" s="11" t="s">
        <v>19</v>
      </c>
      <c r="B21" s="12" t="s">
        <v>20</v>
      </c>
      <c r="C21" s="52">
        <v>16814</v>
      </c>
      <c r="D21" s="65"/>
      <c r="E21" s="76">
        <f t="shared" si="7"/>
        <v>16814</v>
      </c>
      <c r="F21" s="65"/>
      <c r="G21" s="76">
        <v>20714</v>
      </c>
    </row>
    <row r="22" spans="1:7" ht="15.75" x14ac:dyDescent="0.25">
      <c r="A22" s="7" t="s">
        <v>21</v>
      </c>
      <c r="B22" s="8" t="s">
        <v>22</v>
      </c>
      <c r="C22" s="51">
        <f>C23+C24</f>
        <v>117783</v>
      </c>
      <c r="D22" s="51">
        <f t="shared" ref="D22:G22" si="9">D23+D24</f>
        <v>0</v>
      </c>
      <c r="E22" s="95">
        <f t="shared" si="9"/>
        <v>117783</v>
      </c>
      <c r="F22" s="95">
        <f t="shared" si="9"/>
        <v>0</v>
      </c>
      <c r="G22" s="95">
        <f t="shared" si="9"/>
        <v>117783</v>
      </c>
    </row>
    <row r="23" spans="1:7" ht="15.75" x14ac:dyDescent="0.25">
      <c r="A23" s="11" t="s">
        <v>23</v>
      </c>
      <c r="B23" s="12" t="s">
        <v>24</v>
      </c>
      <c r="C23" s="52">
        <v>29210</v>
      </c>
      <c r="D23" s="65"/>
      <c r="E23" s="76">
        <f t="shared" si="7"/>
        <v>29210</v>
      </c>
      <c r="F23" s="65"/>
      <c r="G23" s="76">
        <f>E23+F23</f>
        <v>29210</v>
      </c>
    </row>
    <row r="24" spans="1:7" ht="15.75" x14ac:dyDescent="0.25">
      <c r="A24" s="11" t="s">
        <v>25</v>
      </c>
      <c r="B24" s="12" t="s">
        <v>26</v>
      </c>
      <c r="C24" s="52">
        <v>88573</v>
      </c>
      <c r="D24" s="65"/>
      <c r="E24" s="76">
        <f t="shared" si="7"/>
        <v>88573</v>
      </c>
      <c r="F24" s="65"/>
      <c r="G24" s="76">
        <f t="shared" ref="G24" si="10">E24+F24</f>
        <v>88573</v>
      </c>
    </row>
    <row r="25" spans="1:7" ht="15.75" x14ac:dyDescent="0.25">
      <c r="A25" s="7" t="s">
        <v>27</v>
      </c>
      <c r="B25" s="8" t="s">
        <v>28</v>
      </c>
      <c r="C25" s="51">
        <v>35703</v>
      </c>
      <c r="D25" s="65"/>
      <c r="E25" s="76">
        <f t="shared" si="7"/>
        <v>35703</v>
      </c>
      <c r="F25" s="65"/>
      <c r="G25" s="76">
        <v>36803</v>
      </c>
    </row>
    <row r="26" spans="1:7" ht="15.75" x14ac:dyDescent="0.25">
      <c r="A26" s="9"/>
      <c r="B26" s="10" t="s">
        <v>29</v>
      </c>
      <c r="C26" s="50">
        <f t="shared" ref="C26:G26" si="11">C27+C35+C37+C38+C44</f>
        <v>66530</v>
      </c>
      <c r="D26" s="50">
        <f t="shared" si="11"/>
        <v>0</v>
      </c>
      <c r="E26" s="94">
        <f t="shared" si="11"/>
        <v>66530</v>
      </c>
      <c r="F26" s="94">
        <f t="shared" si="11"/>
        <v>0</v>
      </c>
      <c r="G26" s="94">
        <f t="shared" si="11"/>
        <v>66530</v>
      </c>
    </row>
    <row r="27" spans="1:7" ht="31.5" x14ac:dyDescent="0.2">
      <c r="A27" s="7" t="s">
        <v>30</v>
      </c>
      <c r="B27" s="14" t="s">
        <v>31</v>
      </c>
      <c r="C27" s="51">
        <f>C28+C31+C33</f>
        <v>36546</v>
      </c>
      <c r="D27" s="51">
        <f t="shared" ref="D27:G27" si="12">D28+D31+D33</f>
        <v>0</v>
      </c>
      <c r="E27" s="95">
        <f t="shared" si="12"/>
        <v>36546</v>
      </c>
      <c r="F27" s="95">
        <f t="shared" si="12"/>
        <v>0</v>
      </c>
      <c r="G27" s="95">
        <f t="shared" si="12"/>
        <v>36546</v>
      </c>
    </row>
    <row r="28" spans="1:7" ht="63.75" customHeight="1" x14ac:dyDescent="0.25">
      <c r="A28" s="7" t="s">
        <v>32</v>
      </c>
      <c r="B28" s="8" t="s">
        <v>33</v>
      </c>
      <c r="C28" s="51">
        <f>C29+C30</f>
        <v>20163</v>
      </c>
      <c r="D28" s="51">
        <f t="shared" ref="D28:G28" si="13">D29+D30</f>
        <v>0</v>
      </c>
      <c r="E28" s="95">
        <f t="shared" si="13"/>
        <v>20163</v>
      </c>
      <c r="F28" s="95">
        <f t="shared" si="13"/>
        <v>0</v>
      </c>
      <c r="G28" s="95">
        <f t="shared" si="13"/>
        <v>20163</v>
      </c>
    </row>
    <row r="29" spans="1:7" ht="63" x14ac:dyDescent="0.25">
      <c r="A29" s="11" t="s">
        <v>34</v>
      </c>
      <c r="B29" s="12" t="s">
        <v>35</v>
      </c>
      <c r="C29" s="53">
        <v>17444</v>
      </c>
      <c r="D29" s="65"/>
      <c r="E29" s="76">
        <f t="shared" si="7"/>
        <v>17444</v>
      </c>
      <c r="F29" s="65"/>
      <c r="G29" s="76">
        <f>E29+F29</f>
        <v>17444</v>
      </c>
    </row>
    <row r="30" spans="1:7" ht="63" x14ac:dyDescent="0.25">
      <c r="A30" s="11" t="s">
        <v>36</v>
      </c>
      <c r="B30" s="12" t="s">
        <v>37</v>
      </c>
      <c r="C30" s="53">
        <v>2719</v>
      </c>
      <c r="D30" s="65"/>
      <c r="E30" s="76">
        <f t="shared" si="7"/>
        <v>2719</v>
      </c>
      <c r="F30" s="65"/>
      <c r="G30" s="76">
        <f>E30+F30</f>
        <v>2719</v>
      </c>
    </row>
    <row r="31" spans="1:7" ht="15.75" x14ac:dyDescent="0.25">
      <c r="A31" s="7" t="s">
        <v>38</v>
      </c>
      <c r="B31" s="8" t="s">
        <v>39</v>
      </c>
      <c r="C31" s="51">
        <f>C32</f>
        <v>378</v>
      </c>
      <c r="D31" s="51">
        <f t="shared" ref="D31:G31" si="14">D32</f>
        <v>0</v>
      </c>
      <c r="E31" s="95">
        <f t="shared" si="14"/>
        <v>378</v>
      </c>
      <c r="F31" s="95">
        <f t="shared" si="14"/>
        <v>0</v>
      </c>
      <c r="G31" s="95">
        <f t="shared" si="14"/>
        <v>378</v>
      </c>
    </row>
    <row r="32" spans="1:7" ht="47.25" x14ac:dyDescent="0.25">
      <c r="A32" s="11" t="s">
        <v>40</v>
      </c>
      <c r="B32" s="12" t="s">
        <v>41</v>
      </c>
      <c r="C32" s="52">
        <v>378</v>
      </c>
      <c r="D32" s="65"/>
      <c r="E32" s="76">
        <f t="shared" si="7"/>
        <v>378</v>
      </c>
      <c r="F32" s="65"/>
      <c r="G32" s="76">
        <f>E32+F32</f>
        <v>378</v>
      </c>
    </row>
    <row r="33" spans="1:7" ht="62.25" customHeight="1" x14ac:dyDescent="0.25">
      <c r="A33" s="7" t="s">
        <v>42</v>
      </c>
      <c r="B33" s="8" t="s">
        <v>43</v>
      </c>
      <c r="C33" s="51">
        <f>C34</f>
        <v>16005</v>
      </c>
      <c r="D33" s="51">
        <f t="shared" ref="D33:G33" si="15">D34</f>
        <v>0</v>
      </c>
      <c r="E33" s="95">
        <f t="shared" si="15"/>
        <v>16005</v>
      </c>
      <c r="F33" s="95">
        <f t="shared" si="15"/>
        <v>0</v>
      </c>
      <c r="G33" s="95">
        <f t="shared" si="15"/>
        <v>16005</v>
      </c>
    </row>
    <row r="34" spans="1:7" ht="63" x14ac:dyDescent="0.25">
      <c r="A34" s="11" t="s">
        <v>44</v>
      </c>
      <c r="B34" s="12" t="s">
        <v>45</v>
      </c>
      <c r="C34" s="52">
        <v>16005</v>
      </c>
      <c r="D34" s="65"/>
      <c r="E34" s="76">
        <f t="shared" si="7"/>
        <v>16005</v>
      </c>
      <c r="F34" s="65"/>
      <c r="G34" s="76">
        <f>E34+F34</f>
        <v>16005</v>
      </c>
    </row>
    <row r="35" spans="1:7" ht="15.75" x14ac:dyDescent="0.25">
      <c r="A35" s="7" t="s">
        <v>46</v>
      </c>
      <c r="B35" s="8" t="s">
        <v>47</v>
      </c>
      <c r="C35" s="51">
        <f>C36</f>
        <v>2115</v>
      </c>
      <c r="D35" s="51">
        <f t="shared" ref="D35:G35" si="16">D36</f>
        <v>0</v>
      </c>
      <c r="E35" s="95">
        <f t="shared" si="16"/>
        <v>2115</v>
      </c>
      <c r="F35" s="95">
        <f t="shared" si="16"/>
        <v>0</v>
      </c>
      <c r="G35" s="95">
        <f t="shared" si="16"/>
        <v>2115</v>
      </c>
    </row>
    <row r="36" spans="1:7" ht="15.75" x14ac:dyDescent="0.25">
      <c r="A36" s="11" t="s">
        <v>48</v>
      </c>
      <c r="B36" s="12" t="s">
        <v>49</v>
      </c>
      <c r="C36" s="52">
        <v>2115</v>
      </c>
      <c r="D36" s="65"/>
      <c r="E36" s="76">
        <f t="shared" si="7"/>
        <v>2115</v>
      </c>
      <c r="F36" s="65"/>
      <c r="G36" s="76">
        <f>E36+F36</f>
        <v>2115</v>
      </c>
    </row>
    <row r="37" spans="1:7" ht="31.5" x14ac:dyDescent="0.25">
      <c r="A37" s="7" t="s">
        <v>50</v>
      </c>
      <c r="B37" s="8" t="s">
        <v>51</v>
      </c>
      <c r="C37" s="51"/>
      <c r="D37" s="65"/>
      <c r="E37" s="76">
        <f t="shared" si="7"/>
        <v>0</v>
      </c>
      <c r="F37" s="65"/>
      <c r="G37" s="76">
        <f>E37+F37</f>
        <v>0</v>
      </c>
    </row>
    <row r="38" spans="1:7" ht="20.25" customHeight="1" x14ac:dyDescent="0.25">
      <c r="A38" s="15" t="s">
        <v>52</v>
      </c>
      <c r="B38" s="8" t="s">
        <v>53</v>
      </c>
      <c r="C38" s="51">
        <f>C39+C41</f>
        <v>15769</v>
      </c>
      <c r="D38" s="51">
        <f t="shared" ref="D38" si="17">D39+D41</f>
        <v>0</v>
      </c>
      <c r="E38" s="95">
        <f>E39+E41</f>
        <v>15769</v>
      </c>
      <c r="F38" s="95">
        <f t="shared" ref="F38:G38" si="18">F39+F41</f>
        <v>0</v>
      </c>
      <c r="G38" s="95">
        <f t="shared" si="18"/>
        <v>15769</v>
      </c>
    </row>
    <row r="39" spans="1:7" ht="63" x14ac:dyDescent="0.25">
      <c r="A39" s="7" t="s">
        <v>54</v>
      </c>
      <c r="B39" s="8" t="s">
        <v>55</v>
      </c>
      <c r="C39" s="51">
        <f>C40</f>
        <v>3769</v>
      </c>
      <c r="D39" s="51">
        <f t="shared" ref="D39:G39" si="19">D40</f>
        <v>0</v>
      </c>
      <c r="E39" s="95">
        <f t="shared" si="19"/>
        <v>3769</v>
      </c>
      <c r="F39" s="95">
        <f t="shared" si="19"/>
        <v>0</v>
      </c>
      <c r="G39" s="95">
        <f t="shared" si="19"/>
        <v>3769</v>
      </c>
    </row>
    <row r="40" spans="1:7" ht="64.5" customHeight="1" x14ac:dyDescent="0.25">
      <c r="A40" s="11" t="s">
        <v>56</v>
      </c>
      <c r="B40" s="12" t="s">
        <v>57</v>
      </c>
      <c r="C40" s="52">
        <v>3769</v>
      </c>
      <c r="D40" s="65"/>
      <c r="E40" s="76">
        <f t="shared" si="7"/>
        <v>3769</v>
      </c>
      <c r="F40" s="65"/>
      <c r="G40" s="76">
        <f>E40+F40</f>
        <v>3769</v>
      </c>
    </row>
    <row r="41" spans="1:7" ht="63" customHeight="1" x14ac:dyDescent="0.25">
      <c r="A41" s="7" t="s">
        <v>58</v>
      </c>
      <c r="B41" s="8" t="s">
        <v>59</v>
      </c>
      <c r="C41" s="51">
        <f>C42+C43</f>
        <v>12000</v>
      </c>
      <c r="D41" s="51">
        <f t="shared" ref="D41:G41" si="20">D42+D43</f>
        <v>0</v>
      </c>
      <c r="E41" s="95">
        <f t="shared" si="20"/>
        <v>12000</v>
      </c>
      <c r="F41" s="95">
        <f t="shared" si="20"/>
        <v>0</v>
      </c>
      <c r="G41" s="95">
        <f t="shared" si="20"/>
        <v>12000</v>
      </c>
    </row>
    <row r="42" spans="1:7" ht="34.5" customHeight="1" x14ac:dyDescent="0.25">
      <c r="A42" s="11" t="s">
        <v>60</v>
      </c>
      <c r="B42" s="12" t="s">
        <v>61</v>
      </c>
      <c r="C42" s="53">
        <v>9000</v>
      </c>
      <c r="D42" s="65"/>
      <c r="E42" s="76">
        <f t="shared" si="7"/>
        <v>9000</v>
      </c>
      <c r="F42" s="65"/>
      <c r="G42" s="76">
        <f>E42+F42</f>
        <v>9000</v>
      </c>
    </row>
    <row r="43" spans="1:7" ht="18.75" customHeight="1" x14ac:dyDescent="0.2">
      <c r="A43" s="11" t="s">
        <v>62</v>
      </c>
      <c r="B43" s="16" t="s">
        <v>63</v>
      </c>
      <c r="C43" s="53">
        <v>3000</v>
      </c>
      <c r="D43" s="65"/>
      <c r="E43" s="76">
        <f t="shared" si="7"/>
        <v>3000</v>
      </c>
      <c r="F43" s="65"/>
      <c r="G43" s="76">
        <f t="shared" ref="G43:G45" si="21">E43+F43</f>
        <v>3000</v>
      </c>
    </row>
    <row r="44" spans="1:7" ht="15.75" x14ac:dyDescent="0.25">
      <c r="A44" s="7" t="s">
        <v>64</v>
      </c>
      <c r="B44" s="8" t="s">
        <v>65</v>
      </c>
      <c r="C44" s="51">
        <v>12100</v>
      </c>
      <c r="D44" s="65"/>
      <c r="E44" s="76">
        <f t="shared" si="7"/>
        <v>12100</v>
      </c>
      <c r="F44" s="65"/>
      <c r="G44" s="76">
        <f t="shared" si="21"/>
        <v>12100</v>
      </c>
    </row>
    <row r="45" spans="1:7" ht="15.75" x14ac:dyDescent="0.2">
      <c r="C45" s="1"/>
      <c r="D45" s="65"/>
      <c r="E45" s="77"/>
      <c r="F45" s="65"/>
      <c r="G45" s="76">
        <f t="shared" si="21"/>
        <v>0</v>
      </c>
    </row>
    <row r="46" spans="1:7" ht="15.75" x14ac:dyDescent="0.25">
      <c r="A46" s="17" t="s">
        <v>89</v>
      </c>
      <c r="B46" s="18" t="s">
        <v>68</v>
      </c>
      <c r="C46" s="54">
        <f>C47+C98</f>
        <v>2449006.4422200001</v>
      </c>
      <c r="D46" s="67">
        <f t="shared" ref="D46" si="22">D47+D98</f>
        <v>871356.3311699999</v>
      </c>
      <c r="E46" s="96">
        <f>E47+E98</f>
        <v>3473069.7173900004</v>
      </c>
      <c r="F46" s="96">
        <f t="shared" ref="F46:G46" si="23">F47+F98</f>
        <v>11234.921839999966</v>
      </c>
      <c r="G46" s="96">
        <f t="shared" si="23"/>
        <v>3484304.6392299999</v>
      </c>
    </row>
    <row r="47" spans="1:7" ht="31.5" x14ac:dyDescent="0.25">
      <c r="A47" s="7" t="s">
        <v>90</v>
      </c>
      <c r="B47" s="19" t="s">
        <v>69</v>
      </c>
      <c r="C47" s="55">
        <f>C48+C50+C67+C92</f>
        <v>2449006.4422200001</v>
      </c>
      <c r="D47" s="68">
        <f t="shared" ref="D47:G47" si="24">D48+D50+D67+D92</f>
        <v>874980.05754999991</v>
      </c>
      <c r="E47" s="97">
        <f t="shared" si="24"/>
        <v>3476693.4437700002</v>
      </c>
      <c r="F47" s="97">
        <f t="shared" si="24"/>
        <v>11234.921839999966</v>
      </c>
      <c r="G47" s="97">
        <f t="shared" si="24"/>
        <v>3487928.3656099997</v>
      </c>
    </row>
    <row r="48" spans="1:7" ht="31.5" x14ac:dyDescent="0.25">
      <c r="A48" s="7" t="s">
        <v>105</v>
      </c>
      <c r="B48" s="19" t="s">
        <v>70</v>
      </c>
      <c r="C48" s="55">
        <f>C49</f>
        <v>460.9</v>
      </c>
      <c r="D48" s="68">
        <f t="shared" ref="D48:G48" si="25">D49</f>
        <v>0</v>
      </c>
      <c r="E48" s="97">
        <f t="shared" si="25"/>
        <v>460.9</v>
      </c>
      <c r="F48" s="97">
        <f t="shared" si="25"/>
        <v>0</v>
      </c>
      <c r="G48" s="97">
        <f t="shared" si="25"/>
        <v>460.9</v>
      </c>
    </row>
    <row r="49" spans="1:7" ht="31.5" x14ac:dyDescent="0.25">
      <c r="A49" s="38" t="s">
        <v>104</v>
      </c>
      <c r="B49" s="20" t="s">
        <v>122</v>
      </c>
      <c r="C49" s="56">
        <v>460.9</v>
      </c>
      <c r="D49" s="69"/>
      <c r="E49" s="88">
        <f>C49+D49</f>
        <v>460.9</v>
      </c>
      <c r="F49" s="65"/>
      <c r="G49" s="88">
        <f>E49+F49</f>
        <v>460.9</v>
      </c>
    </row>
    <row r="50" spans="1:7" ht="15.75" x14ac:dyDescent="0.25">
      <c r="A50" s="7" t="s">
        <v>91</v>
      </c>
      <c r="B50" s="19" t="s">
        <v>71</v>
      </c>
      <c r="C50" s="55">
        <f>C52+C60+C61+C63+C64+C65+C66</f>
        <v>203782.18398999999</v>
      </c>
      <c r="D50" s="68">
        <f t="shared" ref="D50" si="26">D52+D60+D61+D63+D64+D65+D66</f>
        <v>202.02</v>
      </c>
      <c r="E50" s="97">
        <f>E52+E60+E61+E63+E64+E65+E66+E62+E59</f>
        <v>356691.14798999997</v>
      </c>
      <c r="F50" s="97">
        <f>F52+F60+F61+F63+F64+F65+F66+F62+F59</f>
        <v>-14305.082050000005</v>
      </c>
      <c r="G50" s="97">
        <f>G52+G60+G61+G63+G64+G65+G66+G62+G59</f>
        <v>342386.06593999994</v>
      </c>
    </row>
    <row r="51" spans="1:7" ht="47.25" hidden="1" x14ac:dyDescent="0.25">
      <c r="A51" s="11" t="s">
        <v>72</v>
      </c>
      <c r="B51" s="20" t="s">
        <v>73</v>
      </c>
      <c r="C51" s="56"/>
      <c r="D51" s="69"/>
      <c r="E51" s="89"/>
      <c r="F51" s="65"/>
      <c r="G51" s="105"/>
    </row>
    <row r="52" spans="1:7" ht="15.75" x14ac:dyDescent="0.2">
      <c r="A52" s="11" t="s">
        <v>92</v>
      </c>
      <c r="B52" s="21" t="s">
        <v>74</v>
      </c>
      <c r="C52" s="57">
        <f>SUM(C53:C54)</f>
        <v>14615.8</v>
      </c>
      <c r="D52" s="70">
        <f t="shared" ref="D52:E52" si="27">SUM(D53:D54)</f>
        <v>0</v>
      </c>
      <c r="E52" s="98">
        <f t="shared" si="27"/>
        <v>14615.8</v>
      </c>
      <c r="F52" s="98">
        <f>SUM(F53:F54)</f>
        <v>-390</v>
      </c>
      <c r="G52" s="98">
        <f>SUM(G53:G54)</f>
        <v>14225.8</v>
      </c>
    </row>
    <row r="53" spans="1:7" ht="114" customHeight="1" x14ac:dyDescent="0.25">
      <c r="A53" s="11"/>
      <c r="B53" s="22" t="s">
        <v>123</v>
      </c>
      <c r="C53" s="78">
        <v>8115.8</v>
      </c>
      <c r="D53" s="69"/>
      <c r="E53" s="90">
        <f>C53+D53</f>
        <v>8115.8</v>
      </c>
      <c r="F53" s="65"/>
      <c r="G53" s="88">
        <f>E53+F53</f>
        <v>8115.8</v>
      </c>
    </row>
    <row r="54" spans="1:7" ht="15.75" x14ac:dyDescent="0.2">
      <c r="A54" s="11"/>
      <c r="B54" s="23" t="s">
        <v>124</v>
      </c>
      <c r="C54" s="78">
        <v>6500</v>
      </c>
      <c r="D54" s="69"/>
      <c r="E54" s="90">
        <f t="shared" ref="E54:E66" si="28">C54+D54</f>
        <v>6500</v>
      </c>
      <c r="F54" s="65">
        <v>-390</v>
      </c>
      <c r="G54" s="88">
        <f t="shared" ref="G54:G66" si="29">E54+F54</f>
        <v>6110</v>
      </c>
    </row>
    <row r="55" spans="1:7" ht="63" hidden="1" x14ac:dyDescent="0.2">
      <c r="A55" s="11"/>
      <c r="B55" s="23" t="s">
        <v>75</v>
      </c>
      <c r="C55" s="58"/>
      <c r="D55" s="69"/>
      <c r="E55" s="88">
        <f t="shared" si="28"/>
        <v>0</v>
      </c>
      <c r="F55" s="65"/>
      <c r="G55" s="88">
        <f t="shared" si="29"/>
        <v>0</v>
      </c>
    </row>
    <row r="56" spans="1:7" ht="31.5" hidden="1" x14ac:dyDescent="0.2">
      <c r="A56" s="11"/>
      <c r="B56" s="23" t="s">
        <v>76</v>
      </c>
      <c r="C56" s="58"/>
      <c r="D56" s="69"/>
      <c r="E56" s="88">
        <f t="shared" si="28"/>
        <v>0</v>
      </c>
      <c r="F56" s="65"/>
      <c r="G56" s="88">
        <f t="shared" si="29"/>
        <v>0</v>
      </c>
    </row>
    <row r="57" spans="1:7" ht="30.75" hidden="1" customHeight="1" x14ac:dyDescent="0.2">
      <c r="A57" s="11"/>
      <c r="B57" s="23" t="s">
        <v>77</v>
      </c>
      <c r="C57" s="58"/>
      <c r="D57" s="69"/>
      <c r="E57" s="88">
        <f t="shared" si="28"/>
        <v>0</v>
      </c>
      <c r="F57" s="65"/>
      <c r="G57" s="88">
        <f t="shared" si="29"/>
        <v>0</v>
      </c>
    </row>
    <row r="58" spans="1:7" ht="47.25" hidden="1" x14ac:dyDescent="0.2">
      <c r="A58" s="11"/>
      <c r="B58" s="23" t="s">
        <v>78</v>
      </c>
      <c r="C58" s="58"/>
      <c r="D58" s="69"/>
      <c r="E58" s="88">
        <f t="shared" si="28"/>
        <v>0</v>
      </c>
      <c r="F58" s="65"/>
      <c r="G58" s="88">
        <f t="shared" si="29"/>
        <v>0</v>
      </c>
    </row>
    <row r="59" spans="1:7" ht="31.5" x14ac:dyDescent="0.2">
      <c r="A59" s="47" t="s">
        <v>166</v>
      </c>
      <c r="B59" s="44" t="s">
        <v>167</v>
      </c>
      <c r="C59" s="58"/>
      <c r="D59" s="69"/>
      <c r="E59" s="88">
        <f t="shared" si="28"/>
        <v>0</v>
      </c>
      <c r="F59" s="65">
        <v>10454.540000000001</v>
      </c>
      <c r="G59" s="88">
        <f t="shared" si="29"/>
        <v>10454.540000000001</v>
      </c>
    </row>
    <row r="60" spans="1:7" ht="48" customHeight="1" x14ac:dyDescent="0.2">
      <c r="A60" s="47" t="s">
        <v>109</v>
      </c>
      <c r="B60" s="24" t="s">
        <v>125</v>
      </c>
      <c r="C60" s="79">
        <v>70409.289999999994</v>
      </c>
      <c r="D60" s="69"/>
      <c r="E60" s="88">
        <f t="shared" si="28"/>
        <v>70409.289999999994</v>
      </c>
      <c r="F60" s="65">
        <v>987.40391999999997</v>
      </c>
      <c r="G60" s="88">
        <f t="shared" si="29"/>
        <v>71396.693919999991</v>
      </c>
    </row>
    <row r="61" spans="1:7" ht="54.75" customHeight="1" x14ac:dyDescent="0.2">
      <c r="A61" s="11" t="s">
        <v>111</v>
      </c>
      <c r="B61" s="44" t="s">
        <v>126</v>
      </c>
      <c r="C61" s="79">
        <v>928.50238999999999</v>
      </c>
      <c r="D61" s="69"/>
      <c r="E61" s="88">
        <f t="shared" si="28"/>
        <v>928.50238999999999</v>
      </c>
      <c r="F61" s="65"/>
      <c r="G61" s="88">
        <f t="shared" si="29"/>
        <v>928.50238999999999</v>
      </c>
    </row>
    <row r="62" spans="1:7" ht="45.75" customHeight="1" x14ac:dyDescent="0.2">
      <c r="A62" s="86" t="s">
        <v>158</v>
      </c>
      <c r="B62" s="87" t="s">
        <v>159</v>
      </c>
      <c r="C62" s="79"/>
      <c r="D62" s="69">
        <v>152706.94399999999</v>
      </c>
      <c r="E62" s="88">
        <f t="shared" si="28"/>
        <v>152706.94399999999</v>
      </c>
      <c r="F62" s="65">
        <v>1542.4939999999999</v>
      </c>
      <c r="G62" s="88">
        <f t="shared" si="29"/>
        <v>154249.43799999999</v>
      </c>
    </row>
    <row r="63" spans="1:7" ht="31.5" x14ac:dyDescent="0.2">
      <c r="A63" s="11" t="s">
        <v>93</v>
      </c>
      <c r="B63" s="24" t="s">
        <v>127</v>
      </c>
      <c r="C63" s="79">
        <v>48109.1</v>
      </c>
      <c r="D63" s="69"/>
      <c r="E63" s="88">
        <f t="shared" si="28"/>
        <v>48109.1</v>
      </c>
      <c r="F63" s="65">
        <v>-58.816000000000003</v>
      </c>
      <c r="G63" s="88">
        <f t="shared" si="29"/>
        <v>48050.284</v>
      </c>
    </row>
    <row r="64" spans="1:7" ht="31.5" x14ac:dyDescent="0.2">
      <c r="A64" s="25" t="s">
        <v>112</v>
      </c>
      <c r="B64" s="26" t="s">
        <v>128</v>
      </c>
      <c r="C64" s="59">
        <v>252.52500000000001</v>
      </c>
      <c r="D64" s="69">
        <v>202.02</v>
      </c>
      <c r="E64" s="88">
        <f t="shared" si="28"/>
        <v>454.54500000000002</v>
      </c>
      <c r="F64" s="65"/>
      <c r="G64" s="88">
        <f t="shared" si="29"/>
        <v>454.54500000000002</v>
      </c>
    </row>
    <row r="65" spans="1:7" ht="50.25" customHeight="1" x14ac:dyDescent="0.2">
      <c r="A65" s="27" t="s">
        <v>113</v>
      </c>
      <c r="B65" s="26" t="s">
        <v>129</v>
      </c>
      <c r="C65" s="79">
        <v>25466.97</v>
      </c>
      <c r="D65" s="69"/>
      <c r="E65" s="88">
        <f t="shared" si="28"/>
        <v>25466.97</v>
      </c>
      <c r="F65" s="65">
        <v>-25466.97</v>
      </c>
      <c r="G65" s="88">
        <f t="shared" si="29"/>
        <v>0</v>
      </c>
    </row>
    <row r="66" spans="1:7" ht="31.5" x14ac:dyDescent="0.2">
      <c r="A66" s="27" t="s">
        <v>110</v>
      </c>
      <c r="B66" s="26" t="s">
        <v>130</v>
      </c>
      <c r="C66" s="59">
        <v>43999.996599999999</v>
      </c>
      <c r="D66" s="69"/>
      <c r="E66" s="88">
        <f t="shared" si="28"/>
        <v>43999.996599999999</v>
      </c>
      <c r="F66" s="65">
        <v>-1373.73397</v>
      </c>
      <c r="G66" s="88">
        <f t="shared" si="29"/>
        <v>42626.262629999997</v>
      </c>
    </row>
    <row r="67" spans="1:7" ht="15.75" x14ac:dyDescent="0.25">
      <c r="A67" s="7" t="s">
        <v>103</v>
      </c>
      <c r="B67" s="19" t="s">
        <v>79</v>
      </c>
      <c r="C67" s="60">
        <f>C68+C69+C70+C88+C85+C86+C90+C91+C84+C87+C89</f>
        <v>2244693.3582299999</v>
      </c>
      <c r="D67" s="71">
        <f t="shared" ref="D67" si="30">D68+D69+D70+D88+D85+D86+D90+D91+D84+D87+D89</f>
        <v>675115.45399999991</v>
      </c>
      <c r="E67" s="99">
        <f>E68+E69+E70+E88+E85+E86+E90+E91+E84+E87+E89</f>
        <v>2919808.8122300003</v>
      </c>
      <c r="F67" s="99">
        <f t="shared" ref="F67:G67" si="31">F68+F69+F70+F88+F85+F86+F90+F91+F84+F87+F89</f>
        <v>-97064.335860000007</v>
      </c>
      <c r="G67" s="99">
        <f t="shared" si="31"/>
        <v>2822744.4763699998</v>
      </c>
    </row>
    <row r="68" spans="1:7" ht="36.75" customHeight="1" x14ac:dyDescent="0.2">
      <c r="A68" s="11" t="s">
        <v>94</v>
      </c>
      <c r="B68" s="80" t="s">
        <v>131</v>
      </c>
      <c r="C68" s="59">
        <v>824.5</v>
      </c>
      <c r="D68" s="69"/>
      <c r="E68" s="88">
        <f>C68+D68</f>
        <v>824.5</v>
      </c>
      <c r="F68" s="65"/>
      <c r="G68" s="88">
        <f>E68+F68</f>
        <v>824.5</v>
      </c>
    </row>
    <row r="69" spans="1:7" ht="31.5" x14ac:dyDescent="0.25">
      <c r="A69" s="11" t="s">
        <v>95</v>
      </c>
      <c r="B69" s="20" t="s">
        <v>132</v>
      </c>
      <c r="C69" s="59">
        <v>101872.76</v>
      </c>
      <c r="D69" s="69"/>
      <c r="E69" s="88">
        <f>C69+D69</f>
        <v>101872.76</v>
      </c>
      <c r="F69" s="65"/>
      <c r="G69" s="88">
        <f>E69+F69</f>
        <v>101872.76</v>
      </c>
    </row>
    <row r="70" spans="1:7" ht="31.5" x14ac:dyDescent="0.2">
      <c r="A70" s="11" t="s">
        <v>96</v>
      </c>
      <c r="B70" s="28" t="s">
        <v>88</v>
      </c>
      <c r="C70" s="61">
        <f>C71+C74+C75+C76+C77+C78+C79+C80+C81+C82+C83</f>
        <v>1751241.2999999998</v>
      </c>
      <c r="D70" s="72">
        <f t="shared" ref="D70:G70" si="32">D71+D74+D75+D76+D77+D78+D79+D80+D81+D82+D83</f>
        <v>0</v>
      </c>
      <c r="E70" s="100">
        <f t="shared" si="32"/>
        <v>1751241.2999999998</v>
      </c>
      <c r="F70" s="100">
        <f t="shared" si="32"/>
        <v>-97044.900000000009</v>
      </c>
      <c r="G70" s="100">
        <f t="shared" si="32"/>
        <v>1654196.4</v>
      </c>
    </row>
    <row r="71" spans="1:7" ht="141.75" x14ac:dyDescent="0.2">
      <c r="A71" s="29"/>
      <c r="B71" s="30" t="s">
        <v>80</v>
      </c>
      <c r="C71" s="62">
        <f>C72+C73</f>
        <v>1576149</v>
      </c>
      <c r="D71" s="73">
        <f t="shared" ref="D71:G71" si="33">D72+D73</f>
        <v>0</v>
      </c>
      <c r="E71" s="101">
        <f t="shared" si="33"/>
        <v>1576149</v>
      </c>
      <c r="F71" s="101">
        <f t="shared" si="33"/>
        <v>-94428.000000000015</v>
      </c>
      <c r="G71" s="101">
        <f t="shared" si="33"/>
        <v>1481721</v>
      </c>
    </row>
    <row r="72" spans="1:7" ht="15.75" x14ac:dyDescent="0.2">
      <c r="A72" s="29"/>
      <c r="B72" s="31" t="s">
        <v>133</v>
      </c>
      <c r="C72" s="58">
        <v>996323</v>
      </c>
      <c r="D72" s="69"/>
      <c r="E72" s="90">
        <f>C72+D72</f>
        <v>996323</v>
      </c>
      <c r="F72" s="65">
        <f>-182697.6+84486.4</f>
        <v>-98211.200000000012</v>
      </c>
      <c r="G72" s="88">
        <f>E72+F72</f>
        <v>898111.8</v>
      </c>
    </row>
    <row r="73" spans="1:7" ht="15.75" x14ac:dyDescent="0.2">
      <c r="A73" s="29"/>
      <c r="B73" s="32" t="s">
        <v>134</v>
      </c>
      <c r="C73" s="58">
        <v>579826</v>
      </c>
      <c r="D73" s="69"/>
      <c r="E73" s="90">
        <f t="shared" ref="E73:E83" si="34">C73+D73</f>
        <v>579826</v>
      </c>
      <c r="F73" s="65">
        <f>-95241.3+99024.5</f>
        <v>3783.1999999999971</v>
      </c>
      <c r="G73" s="88">
        <f t="shared" ref="G73:G91" si="35">E73+F73</f>
        <v>583609.19999999995</v>
      </c>
    </row>
    <row r="74" spans="1:7" ht="31.5" x14ac:dyDescent="0.2">
      <c r="A74" s="29"/>
      <c r="B74" s="23" t="s">
        <v>135</v>
      </c>
      <c r="C74" s="58">
        <v>61291.8</v>
      </c>
      <c r="D74" s="69"/>
      <c r="E74" s="90">
        <f t="shared" si="34"/>
        <v>61291.8</v>
      </c>
      <c r="F74" s="65"/>
      <c r="G74" s="88">
        <f t="shared" si="35"/>
        <v>61291.8</v>
      </c>
    </row>
    <row r="75" spans="1:7" ht="31.5" x14ac:dyDescent="0.2">
      <c r="A75" s="29"/>
      <c r="B75" s="23" t="s">
        <v>136</v>
      </c>
      <c r="C75" s="58">
        <v>31211.9</v>
      </c>
      <c r="D75" s="69"/>
      <c r="E75" s="90">
        <f t="shared" si="34"/>
        <v>31211.9</v>
      </c>
      <c r="F75" s="65"/>
      <c r="G75" s="88">
        <f t="shared" si="35"/>
        <v>31211.9</v>
      </c>
    </row>
    <row r="76" spans="1:7" ht="47.25" x14ac:dyDescent="0.2">
      <c r="A76" s="29"/>
      <c r="B76" s="43" t="s">
        <v>137</v>
      </c>
      <c r="C76" s="58">
        <v>16476</v>
      </c>
      <c r="D76" s="69"/>
      <c r="E76" s="90">
        <f t="shared" si="34"/>
        <v>16476</v>
      </c>
      <c r="F76" s="65"/>
      <c r="G76" s="88">
        <f t="shared" si="35"/>
        <v>16476</v>
      </c>
    </row>
    <row r="77" spans="1:7" ht="31.5" x14ac:dyDescent="0.2">
      <c r="A77" s="29"/>
      <c r="B77" s="32" t="s">
        <v>138</v>
      </c>
      <c r="C77" s="58">
        <v>1792.3</v>
      </c>
      <c r="D77" s="69"/>
      <c r="E77" s="90">
        <f t="shared" si="34"/>
        <v>1792.3</v>
      </c>
      <c r="F77" s="65"/>
      <c r="G77" s="88">
        <f t="shared" si="35"/>
        <v>1792.3</v>
      </c>
    </row>
    <row r="78" spans="1:7" ht="31.5" x14ac:dyDescent="0.2">
      <c r="A78" s="29"/>
      <c r="B78" s="32" t="s">
        <v>139</v>
      </c>
      <c r="C78" s="58">
        <v>491.4</v>
      </c>
      <c r="D78" s="69"/>
      <c r="E78" s="90">
        <f t="shared" si="34"/>
        <v>491.4</v>
      </c>
      <c r="F78" s="65"/>
      <c r="G78" s="88">
        <f t="shared" si="35"/>
        <v>491.4</v>
      </c>
    </row>
    <row r="79" spans="1:7" ht="31.5" x14ac:dyDescent="0.25">
      <c r="A79" s="29"/>
      <c r="B79" s="22" t="s">
        <v>140</v>
      </c>
      <c r="C79" s="58">
        <v>721.9</v>
      </c>
      <c r="D79" s="69"/>
      <c r="E79" s="90">
        <f t="shared" si="34"/>
        <v>721.9</v>
      </c>
      <c r="F79" s="65"/>
      <c r="G79" s="88">
        <f t="shared" si="35"/>
        <v>721.9</v>
      </c>
    </row>
    <row r="80" spans="1:7" ht="63" x14ac:dyDescent="0.25">
      <c r="A80" s="11"/>
      <c r="B80" s="22" t="s">
        <v>141</v>
      </c>
      <c r="C80" s="58">
        <v>50468.7</v>
      </c>
      <c r="D80" s="69"/>
      <c r="E80" s="90">
        <f t="shared" si="34"/>
        <v>50468.7</v>
      </c>
      <c r="F80" s="65"/>
      <c r="G80" s="88">
        <f t="shared" si="35"/>
        <v>50468.7</v>
      </c>
    </row>
    <row r="81" spans="1:7" ht="31.5" x14ac:dyDescent="0.25">
      <c r="A81" s="11"/>
      <c r="B81" s="22" t="s">
        <v>142</v>
      </c>
      <c r="C81" s="58">
        <v>1038.7</v>
      </c>
      <c r="D81" s="69"/>
      <c r="E81" s="90">
        <f t="shared" si="34"/>
        <v>1038.7</v>
      </c>
      <c r="F81" s="65"/>
      <c r="G81" s="88">
        <f t="shared" si="35"/>
        <v>1038.7</v>
      </c>
    </row>
    <row r="82" spans="1:7" ht="15.75" x14ac:dyDescent="0.25">
      <c r="A82" s="11"/>
      <c r="B82" s="22" t="s">
        <v>143</v>
      </c>
      <c r="C82" s="58">
        <v>9229</v>
      </c>
      <c r="D82" s="69"/>
      <c r="E82" s="90">
        <f t="shared" si="34"/>
        <v>9229</v>
      </c>
      <c r="F82" s="65">
        <v>-2616.9</v>
      </c>
      <c r="G82" s="88">
        <f t="shared" si="35"/>
        <v>6612.1</v>
      </c>
    </row>
    <row r="83" spans="1:7" ht="32.25" customHeight="1" x14ac:dyDescent="0.25">
      <c r="A83" s="11"/>
      <c r="B83" s="22" t="s">
        <v>144</v>
      </c>
      <c r="C83" s="58">
        <v>2370.6</v>
      </c>
      <c r="D83" s="69"/>
      <c r="E83" s="90">
        <f t="shared" si="34"/>
        <v>2370.6</v>
      </c>
      <c r="F83" s="65"/>
      <c r="G83" s="88">
        <f t="shared" si="35"/>
        <v>2370.6</v>
      </c>
    </row>
    <row r="84" spans="1:7" ht="47.25" x14ac:dyDescent="0.25">
      <c r="A84" s="47" t="s">
        <v>116</v>
      </c>
      <c r="B84" s="20" t="s">
        <v>145</v>
      </c>
      <c r="C84" s="59">
        <v>818.79822999999999</v>
      </c>
      <c r="D84" s="69">
        <v>81061.004000000001</v>
      </c>
      <c r="E84" s="88">
        <f>C84+D84</f>
        <v>81879.802230000001</v>
      </c>
      <c r="F84" s="65"/>
      <c r="G84" s="88">
        <f t="shared" si="35"/>
        <v>81879.802230000001</v>
      </c>
    </row>
    <row r="85" spans="1:7" ht="47.25" x14ac:dyDescent="0.2">
      <c r="A85" s="11" t="s">
        <v>97</v>
      </c>
      <c r="B85" s="24" t="s">
        <v>146</v>
      </c>
      <c r="C85" s="59">
        <v>123.5</v>
      </c>
      <c r="D85" s="69"/>
      <c r="E85" s="88">
        <f t="shared" ref="E85:E91" si="36">C85+D85</f>
        <v>123.5</v>
      </c>
      <c r="F85" s="65"/>
      <c r="G85" s="88">
        <f t="shared" si="35"/>
        <v>123.5</v>
      </c>
    </row>
    <row r="86" spans="1:7" ht="31.5" x14ac:dyDescent="0.25">
      <c r="A86" s="11" t="s">
        <v>98</v>
      </c>
      <c r="B86" s="20" t="s">
        <v>147</v>
      </c>
      <c r="C86" s="59">
        <v>59706</v>
      </c>
      <c r="D86" s="69"/>
      <c r="E86" s="88">
        <f t="shared" si="36"/>
        <v>59706</v>
      </c>
      <c r="F86" s="65"/>
      <c r="G86" s="88">
        <f t="shared" si="35"/>
        <v>59706</v>
      </c>
    </row>
    <row r="87" spans="1:7" ht="31.5" x14ac:dyDescent="0.25">
      <c r="A87" s="47" t="s">
        <v>115</v>
      </c>
      <c r="B87" s="20" t="s">
        <v>148</v>
      </c>
      <c r="C87" s="59">
        <v>6020</v>
      </c>
      <c r="D87" s="69">
        <v>594054.44999999995</v>
      </c>
      <c r="E87" s="88">
        <f t="shared" si="36"/>
        <v>600074.44999999995</v>
      </c>
      <c r="F87" s="65">
        <v>-19.45</v>
      </c>
      <c r="G87" s="88">
        <f t="shared" si="35"/>
        <v>600055</v>
      </c>
    </row>
    <row r="88" spans="1:7" ht="67.5" customHeight="1" x14ac:dyDescent="0.2">
      <c r="A88" s="11" t="s">
        <v>99</v>
      </c>
      <c r="B88" s="28" t="s">
        <v>149</v>
      </c>
      <c r="C88" s="59">
        <v>166821.1</v>
      </c>
      <c r="D88" s="69"/>
      <c r="E88" s="88">
        <f t="shared" si="36"/>
        <v>166821.1</v>
      </c>
      <c r="F88" s="65"/>
      <c r="G88" s="88">
        <f t="shared" si="35"/>
        <v>166821.1</v>
      </c>
    </row>
    <row r="89" spans="1:7" ht="34.5" customHeight="1" x14ac:dyDescent="0.2">
      <c r="A89" s="47" t="s">
        <v>117</v>
      </c>
      <c r="B89" s="28" t="s">
        <v>150</v>
      </c>
      <c r="C89" s="59">
        <v>1535</v>
      </c>
      <c r="D89" s="69"/>
      <c r="E89" s="88">
        <f t="shared" si="36"/>
        <v>1535</v>
      </c>
      <c r="F89" s="65"/>
      <c r="G89" s="88">
        <f>E89+F89</f>
        <v>1535</v>
      </c>
    </row>
    <row r="90" spans="1:7" ht="47.25" x14ac:dyDescent="0.2">
      <c r="A90" s="33" t="s">
        <v>100</v>
      </c>
      <c r="B90" s="42" t="s">
        <v>151</v>
      </c>
      <c r="C90" s="59">
        <v>155500</v>
      </c>
      <c r="D90" s="69"/>
      <c r="E90" s="88">
        <f t="shared" si="36"/>
        <v>155500</v>
      </c>
      <c r="F90" s="65"/>
      <c r="G90" s="88">
        <f t="shared" si="35"/>
        <v>155500</v>
      </c>
    </row>
    <row r="91" spans="1:7" ht="36.75" customHeight="1" x14ac:dyDescent="0.2">
      <c r="A91" s="33" t="s">
        <v>101</v>
      </c>
      <c r="B91" s="42" t="s">
        <v>152</v>
      </c>
      <c r="C91" s="59">
        <v>230.4</v>
      </c>
      <c r="D91" s="69"/>
      <c r="E91" s="88">
        <f t="shared" si="36"/>
        <v>230.4</v>
      </c>
      <c r="F91" s="65">
        <v>1.414E-2</v>
      </c>
      <c r="G91" s="88">
        <f t="shared" si="35"/>
        <v>230.41414</v>
      </c>
    </row>
    <row r="92" spans="1:7" ht="15.75" x14ac:dyDescent="0.25">
      <c r="A92" s="33"/>
      <c r="B92" s="34" t="s">
        <v>81</v>
      </c>
      <c r="C92" s="63">
        <f t="shared" ref="C92:D92" si="37">C93+C94+C96</f>
        <v>70</v>
      </c>
      <c r="D92" s="74">
        <f t="shared" si="37"/>
        <v>199662.58355000001</v>
      </c>
      <c r="E92" s="102">
        <f>E93+E94+E96+E95</f>
        <v>199732.58355000001</v>
      </c>
      <c r="F92" s="102">
        <f>F93+F94+F96+F95+F97</f>
        <v>122604.33974999998</v>
      </c>
      <c r="G92" s="102">
        <f>G93+G94+G96+G95+G97</f>
        <v>322336.92330000002</v>
      </c>
    </row>
    <row r="93" spans="1:7" ht="47.25" x14ac:dyDescent="0.25">
      <c r="A93" s="84" t="s">
        <v>156</v>
      </c>
      <c r="B93" s="85" t="s">
        <v>157</v>
      </c>
      <c r="C93" s="59"/>
      <c r="D93" s="69">
        <v>161662.58355000001</v>
      </c>
      <c r="E93" s="88">
        <f t="shared" ref="E93:E94" si="38">C93+D93</f>
        <v>161662.58355000001</v>
      </c>
      <c r="F93" s="65"/>
      <c r="G93" s="88">
        <f>E93+F93</f>
        <v>161662.58355000001</v>
      </c>
    </row>
    <row r="94" spans="1:7" ht="47.25" x14ac:dyDescent="0.25">
      <c r="A94" s="33" t="s">
        <v>102</v>
      </c>
      <c r="B94" s="35" t="s">
        <v>82</v>
      </c>
      <c r="C94" s="59"/>
      <c r="D94" s="69">
        <v>38000</v>
      </c>
      <c r="E94" s="88">
        <f t="shared" si="38"/>
        <v>38000</v>
      </c>
      <c r="F94" s="106">
        <v>116055.03975</v>
      </c>
      <c r="G94" s="88">
        <f t="shared" ref="G94:G97" si="39">E94+F94</f>
        <v>154055.03975</v>
      </c>
    </row>
    <row r="95" spans="1:7" ht="34.5" customHeight="1" x14ac:dyDescent="0.2">
      <c r="A95" s="33" t="s">
        <v>114</v>
      </c>
      <c r="B95" s="107" t="s">
        <v>168</v>
      </c>
      <c r="C95" s="59"/>
      <c r="D95" s="69"/>
      <c r="E95" s="88"/>
      <c r="F95" s="106">
        <v>1873.9</v>
      </c>
      <c r="G95" s="88">
        <f t="shared" si="39"/>
        <v>1873.9</v>
      </c>
    </row>
    <row r="96" spans="1:7" ht="47.25" x14ac:dyDescent="0.25">
      <c r="A96" s="33" t="s">
        <v>114</v>
      </c>
      <c r="B96" s="35" t="s">
        <v>153</v>
      </c>
      <c r="C96" s="56">
        <v>70</v>
      </c>
      <c r="D96" s="69"/>
      <c r="E96" s="88">
        <f>C96+D96</f>
        <v>70</v>
      </c>
      <c r="F96" s="65"/>
      <c r="G96" s="88">
        <f t="shared" si="39"/>
        <v>70</v>
      </c>
    </row>
    <row r="97" spans="1:7" ht="63" x14ac:dyDescent="0.25">
      <c r="A97" s="33"/>
      <c r="B97" s="35" t="s">
        <v>169</v>
      </c>
      <c r="C97" s="56"/>
      <c r="D97" s="109"/>
      <c r="E97" s="88"/>
      <c r="F97" s="65">
        <v>4675.3999999999996</v>
      </c>
      <c r="G97" s="88">
        <f t="shared" si="39"/>
        <v>4675.3999999999996</v>
      </c>
    </row>
    <row r="98" spans="1:7" ht="32.25" customHeight="1" x14ac:dyDescent="0.2">
      <c r="A98" s="36" t="s">
        <v>154</v>
      </c>
      <c r="B98" s="37" t="s">
        <v>83</v>
      </c>
      <c r="C98" s="81">
        <f t="shared" ref="C98:D98" si="40">C99+C100</f>
        <v>0</v>
      </c>
      <c r="D98" s="81">
        <f t="shared" si="40"/>
        <v>-3623.7263800000001</v>
      </c>
      <c r="E98" s="103">
        <f>E99+E100</f>
        <v>-3623.7263800000001</v>
      </c>
      <c r="F98" s="103">
        <f t="shared" ref="F98:G98" si="41">F99+F100</f>
        <v>0</v>
      </c>
      <c r="G98" s="103">
        <f t="shared" si="41"/>
        <v>-3623.7263800000001</v>
      </c>
    </row>
    <row r="99" spans="1:7" ht="31.5" hidden="1" x14ac:dyDescent="0.25">
      <c r="A99" s="38" t="s">
        <v>84</v>
      </c>
      <c r="B99" s="39" t="s">
        <v>85</v>
      </c>
      <c r="C99" s="82"/>
      <c r="D99" s="83"/>
      <c r="E99" s="89"/>
      <c r="F99" s="65"/>
      <c r="G99" s="105"/>
    </row>
    <row r="100" spans="1:7" ht="31.5" x14ac:dyDescent="0.2">
      <c r="A100" s="36" t="s">
        <v>155</v>
      </c>
      <c r="B100" s="40" t="s">
        <v>86</v>
      </c>
      <c r="C100" s="82"/>
      <c r="D100" s="83">
        <v>-3623.7263800000001</v>
      </c>
      <c r="E100" s="92">
        <f>C100+D100</f>
        <v>-3623.7263800000001</v>
      </c>
      <c r="F100" s="65"/>
      <c r="G100" s="92">
        <f>E100+F100</f>
        <v>-3623.7263800000001</v>
      </c>
    </row>
    <row r="101" spans="1:7" ht="20.25" customHeight="1" x14ac:dyDescent="0.2">
      <c r="A101" s="33"/>
      <c r="B101" s="41" t="s">
        <v>87</v>
      </c>
      <c r="C101" s="64">
        <f t="shared" ref="C101:G101" si="42">C46+C11</f>
        <v>3442486.4422200001</v>
      </c>
      <c r="D101" s="75">
        <f t="shared" si="42"/>
        <v>871356.3311699999</v>
      </c>
      <c r="E101" s="104">
        <f t="shared" si="42"/>
        <v>4466549.7173900008</v>
      </c>
      <c r="F101" s="108">
        <f t="shared" si="42"/>
        <v>11234.921839999966</v>
      </c>
      <c r="G101" s="104">
        <f t="shared" si="42"/>
        <v>4549784.6392299999</v>
      </c>
    </row>
  </sheetData>
  <mergeCells count="8">
    <mergeCell ref="E9:G9"/>
    <mergeCell ref="B1:G1"/>
    <mergeCell ref="B2:G2"/>
    <mergeCell ref="B3:G3"/>
    <mergeCell ref="B4:G4"/>
    <mergeCell ref="B5:G5"/>
    <mergeCell ref="B6:G6"/>
    <mergeCell ref="A8:G8"/>
  </mergeCells>
  <pageMargins left="1.1811023622047245" right="0.39370078740157483" top="0.39370078740157483" bottom="0.43307086614173229" header="0.86614173228346458" footer="0.43307086614173229"/>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 3 доходы 2021</vt:lpstr>
      <vt:lpstr>'пр. 3 доходы 2021'!Заголовки_для_печати</vt:lpstr>
      <vt:lpstr>'пр. 3 доходы 2021'!Область_печати</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Майдыр СЗ</dc:creator>
  <cp:lastModifiedBy>user</cp:lastModifiedBy>
  <cp:lastPrinted>2021-07-21T04:04:16Z</cp:lastPrinted>
  <dcterms:created xsi:type="dcterms:W3CDTF">2017-11-11T01:56:54Z</dcterms:created>
  <dcterms:modified xsi:type="dcterms:W3CDTF">2021-07-21T04:04:19Z</dcterms:modified>
</cp:coreProperties>
</file>