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ctop\МАТЕРИАЛЫ СЕССИИ\5 созыва Решения\34-ая очередная сессия от 30.06.2021\5. О внесении изменений в бюджет г.Кызыла +\Проект решения от 30.06.2021\"/>
    </mc:Choice>
  </mc:AlternateContent>
  <bookViews>
    <workbookView xWindow="0" yWindow="0" windowWidth="19200" windowHeight="11610" tabRatio="593" activeTab="1"/>
  </bookViews>
  <sheets>
    <sheet name="2021" sheetId="11" r:id="rId1"/>
    <sheet name="исправленный" sheetId="12" r:id="rId2"/>
  </sheets>
  <calcPr calcId="162913"/>
</workbook>
</file>

<file path=xl/calcChain.xml><?xml version="1.0" encoding="utf-8"?>
<calcChain xmlns="http://schemas.openxmlformats.org/spreadsheetml/2006/main">
  <c r="C15" i="12" l="1"/>
  <c r="C17" i="12" l="1"/>
  <c r="C16" i="12"/>
  <c r="C22" i="12"/>
  <c r="C14" i="12" l="1"/>
  <c r="C24" i="12" s="1"/>
  <c r="E15" i="11"/>
  <c r="E22" i="11"/>
  <c r="D22" i="11"/>
  <c r="C19" i="11"/>
  <c r="C18" i="11"/>
  <c r="E17" i="11" s="1"/>
  <c r="D17" i="11"/>
  <c r="C16" i="11"/>
  <c r="C15" i="11"/>
  <c r="E14" i="11" s="1"/>
  <c r="D14" i="11"/>
  <c r="D24" i="11" l="1"/>
  <c r="E24" i="11"/>
  <c r="C17" i="11"/>
  <c r="C14" i="11"/>
  <c r="C24" i="11" s="1"/>
</calcChain>
</file>

<file path=xl/sharedStrings.xml><?xml version="1.0" encoding="utf-8"?>
<sst xmlns="http://schemas.openxmlformats.org/spreadsheetml/2006/main" count="68" uniqueCount="35">
  <si>
    <t xml:space="preserve">"О бюджете городского округа "Город Кызыл Республики Тыва" </t>
  </si>
  <si>
    <t>Сумма</t>
  </si>
  <si>
    <t>Код</t>
  </si>
  <si>
    <t>Наименование</t>
  </si>
  <si>
    <t xml:space="preserve"> 01 02 00 00 00 0000 000</t>
  </si>
  <si>
    <t>Кредиты кредитных организаций в валюте Российской Федерации</t>
  </si>
  <si>
    <t xml:space="preserve"> 01 02 00 00 04 0000 710</t>
  </si>
  <si>
    <t>Бюджетные кредитных от других бюджетов бюджетной системы Российской Федерации</t>
  </si>
  <si>
    <t>01 03 01 00 04 0000 710</t>
  </si>
  <si>
    <t>01 03 01 00 04 0000 810</t>
  </si>
  <si>
    <t>Погашение кредитов от других бюджетов бюджетной системы Российской Федерации бюджетами городских округов в валюте Российской Федерации (на пополнение остатков средств на счетах  бюджета городского округа "Город Кызыл Республики Тыва"</t>
  </si>
  <si>
    <t xml:space="preserve"> Всего</t>
  </si>
  <si>
    <t xml:space="preserve"> 01 02 00 00 04 0000 810</t>
  </si>
  <si>
    <t>Погашение кредитов, предоставленных кредитными организациями в валюте Российской Федерации</t>
  </si>
  <si>
    <t>к проекту Решения Хурала представителей города Кызыла</t>
  </si>
  <si>
    <t>Приложение №1</t>
  </si>
  <si>
    <t>Источники внутреннего финансирования дефицита бюджета городского округа «Город Кызыл Республики Тыва» на  2021 год</t>
  </si>
  <si>
    <t xml:space="preserve">О внесении изменений в Решение Хурала представителей г. Кызыла </t>
  </si>
  <si>
    <t>Изменения (+/-)</t>
  </si>
  <si>
    <t>Получение кредитов от кредитных организаций бюджетами городских округов в валюте Российской Федерации</t>
  </si>
  <si>
    <t>01 03 00 00 00 0000 000</t>
  </si>
  <si>
    <t>Получение кредитов от других бюджетов бюджетной системы Российской Федерации бюджетами городских округов в валюте Российской Федерации Тыва"</t>
  </si>
  <si>
    <t xml:space="preserve">Погашение кредитов от других бюджетов бюджетной системы Российской Федерации бюджетами городских округов в валюте Российской Федерации </t>
  </si>
  <si>
    <t>Получение кредитов от других бюджетов бюджетной системы Российской Федерации бюджетами городских округов в валюте Российской Федерации (на пополнение остатков средств на счетах  бюджета городского округа "Город Кызыл Республики Тыва"</t>
  </si>
  <si>
    <t xml:space="preserve"> 01 05 00 00 00 0000 500</t>
  </si>
  <si>
    <t>Изменение остатков средств на счетах по учету средств бюджета</t>
  </si>
  <si>
    <t>от  "___" __________ 2021 года № ___</t>
  </si>
  <si>
    <t>от 23 декабря 2020 года №124</t>
  </si>
  <si>
    <t>на 2021 год и на плановый период 2022 и 2023 годы"</t>
  </si>
  <si>
    <t>План на 2021 год с учетом изменений</t>
  </si>
  <si>
    <t>в тыс. рублях</t>
  </si>
  <si>
    <t>Увеличение остатков денежных средств финансовых резервов бюджетов городских округов</t>
  </si>
  <si>
    <t>01 05 01 01 04 0000 510</t>
  </si>
  <si>
    <t>Решения Хурала представителей города Кызыла</t>
  </si>
  <si>
    <t>от  "30" июня  2021 года № 158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</si>
</sst>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8" fillId="0" borderId="0"/>
    <xf numFmtId="0" fontId="8" fillId="0" borderId="0"/>
  </cellStyleXfs>
  <cellXfs count="21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/>
    <xf numFmtId="0" fontId="5" fillId="0" borderId="1" xfId="0" applyFont="1" applyBorder="1" applyAlignment="1">
      <alignment horizontal="center" wrapText="1"/>
    </xf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0" xfId="1" applyFont="1" applyAlignment="1" applyProtection="1">
      <alignment horizontal="right"/>
      <protection hidden="1"/>
    </xf>
    <xf numFmtId="0" fontId="9" fillId="0" borderId="0" xfId="0" applyFont="1" applyAlignment="1">
      <alignment horizontal="center" vertical="center" wrapText="1"/>
    </xf>
  </cellXfs>
  <cellStyles count="9">
    <cellStyle name="Обычный" xfId="0" builtinId="0"/>
    <cellStyle name="Обычный 2" xfId="1"/>
    <cellStyle name="Обычный 2 2" xfId="2"/>
    <cellStyle name="Обычный 2 3" xfId="3"/>
    <cellStyle name="Обычный 2 4" xfId="4"/>
    <cellStyle name="Обычный 2 5" xfId="5"/>
    <cellStyle name="Обычный 2 6" xfId="6"/>
    <cellStyle name="Обычный 2 7" xfId="7"/>
    <cellStyle name="Обычный 2 8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view="pageBreakPreview" topLeftCell="A16" zoomScale="80" zoomScaleNormal="80" zoomScaleSheetLayoutView="80" workbookViewId="0">
      <selection activeCell="A23" sqref="A23:XFD23"/>
    </sheetView>
  </sheetViews>
  <sheetFormatPr defaultRowHeight="15.75" x14ac:dyDescent="0.25"/>
  <cols>
    <col min="1" max="1" width="26.85546875" style="2" customWidth="1"/>
    <col min="2" max="2" width="44.5703125" style="2" customWidth="1"/>
    <col min="3" max="3" width="16.140625" style="2" hidden="1" customWidth="1"/>
    <col min="4" max="4" width="14" style="2" hidden="1" customWidth="1"/>
    <col min="5" max="5" width="14.5703125" style="2" customWidth="1"/>
    <col min="6" max="16384" width="9.140625" style="2"/>
  </cols>
  <sheetData>
    <row r="1" spans="1:5" x14ac:dyDescent="0.25">
      <c r="B1" s="19" t="s">
        <v>15</v>
      </c>
      <c r="C1" s="19"/>
      <c r="D1" s="19"/>
      <c r="E1" s="19"/>
    </row>
    <row r="2" spans="1:5" x14ac:dyDescent="0.25">
      <c r="B2" s="19" t="s">
        <v>14</v>
      </c>
      <c r="C2" s="19"/>
      <c r="D2" s="19"/>
      <c r="E2" s="19"/>
    </row>
    <row r="3" spans="1:5" x14ac:dyDescent="0.25">
      <c r="B3" s="19" t="s">
        <v>26</v>
      </c>
      <c r="C3" s="19"/>
      <c r="D3" s="19"/>
      <c r="E3" s="19"/>
    </row>
    <row r="4" spans="1:5" x14ac:dyDescent="0.25">
      <c r="B4" s="19" t="s">
        <v>17</v>
      </c>
      <c r="C4" s="19"/>
      <c r="D4" s="19"/>
      <c r="E4" s="19"/>
    </row>
    <row r="5" spans="1:5" x14ac:dyDescent="0.25">
      <c r="B5" s="19" t="s">
        <v>27</v>
      </c>
      <c r="C5" s="19"/>
      <c r="D5" s="19"/>
      <c r="E5" s="19"/>
    </row>
    <row r="6" spans="1:5" x14ac:dyDescent="0.25">
      <c r="B6" s="19" t="s">
        <v>0</v>
      </c>
      <c r="C6" s="19"/>
      <c r="D6" s="19"/>
      <c r="E6" s="19"/>
    </row>
    <row r="7" spans="1:5" x14ac:dyDescent="0.25">
      <c r="A7" s="1"/>
      <c r="B7" s="19" t="s">
        <v>28</v>
      </c>
      <c r="C7" s="19"/>
      <c r="D7" s="19"/>
      <c r="E7" s="19"/>
    </row>
    <row r="8" spans="1:5" x14ac:dyDescent="0.25">
      <c r="A8" s="1"/>
      <c r="B8" s="1"/>
      <c r="C8" s="12"/>
    </row>
    <row r="9" spans="1:5" x14ac:dyDescent="0.25">
      <c r="A9" s="1"/>
      <c r="B9" s="1"/>
      <c r="C9" s="1"/>
    </row>
    <row r="10" spans="1:5" s="3" customFormat="1" ht="51.75" customHeight="1" x14ac:dyDescent="0.25">
      <c r="A10" s="20" t="s">
        <v>16</v>
      </c>
      <c r="B10" s="20"/>
      <c r="C10" s="20"/>
      <c r="D10" s="20"/>
      <c r="E10" s="20"/>
    </row>
    <row r="11" spans="1:5" s="3" customFormat="1" ht="18.75" x14ac:dyDescent="0.25">
      <c r="A11" s="17"/>
      <c r="B11" s="17"/>
      <c r="C11" s="17"/>
      <c r="D11" s="17"/>
      <c r="E11" s="17"/>
    </row>
    <row r="12" spans="1:5" x14ac:dyDescent="0.25">
      <c r="A12" s="1" t="s">
        <v>30</v>
      </c>
    </row>
    <row r="13" spans="1:5" ht="63" x14ac:dyDescent="0.25">
      <c r="A13" s="4" t="s">
        <v>2</v>
      </c>
      <c r="B13" s="4" t="s">
        <v>3</v>
      </c>
      <c r="C13" s="4" t="s">
        <v>1</v>
      </c>
      <c r="D13" s="13" t="s">
        <v>18</v>
      </c>
      <c r="E13" s="4" t="s">
        <v>29</v>
      </c>
    </row>
    <row r="14" spans="1:5" ht="31.5" x14ac:dyDescent="0.25">
      <c r="A14" s="4" t="s">
        <v>4</v>
      </c>
      <c r="B14" s="6" t="s">
        <v>5</v>
      </c>
      <c r="C14" s="7">
        <f>C15+C16</f>
        <v>88643.800000000047</v>
      </c>
      <c r="D14" s="7">
        <f t="shared" ref="D14:E14" si="0">D15+D16</f>
        <v>0</v>
      </c>
      <c r="E14" s="7">
        <f t="shared" si="0"/>
        <v>0</v>
      </c>
    </row>
    <row r="15" spans="1:5" ht="47.25" x14ac:dyDescent="0.25">
      <c r="A15" s="5" t="s">
        <v>6</v>
      </c>
      <c r="B15" s="8" t="s">
        <v>19</v>
      </c>
      <c r="C15" s="9">
        <f>324000+66121.5+85234.5+88643.8</f>
        <v>563999.80000000005</v>
      </c>
      <c r="D15" s="14"/>
      <c r="E15" s="9">
        <f>324000</f>
        <v>324000</v>
      </c>
    </row>
    <row r="16" spans="1:5" ht="47.25" x14ac:dyDescent="0.25">
      <c r="A16" s="5" t="s">
        <v>12</v>
      </c>
      <c r="B16" s="8" t="s">
        <v>13</v>
      </c>
      <c r="C16" s="9">
        <f>-324000-85234.5-66121.5</f>
        <v>-475356</v>
      </c>
      <c r="D16" s="14"/>
      <c r="E16" s="9">
        <v>-324000</v>
      </c>
    </row>
    <row r="17" spans="1:5" ht="47.25" x14ac:dyDescent="0.25">
      <c r="A17" s="4" t="s">
        <v>20</v>
      </c>
      <c r="B17" s="6" t="s">
        <v>7</v>
      </c>
      <c r="C17" s="7">
        <f>C18+C20+C21+C19</f>
        <v>0</v>
      </c>
      <c r="D17" s="7">
        <f t="shared" ref="D17:E17" si="1">D18+D20+D21+D19</f>
        <v>0</v>
      </c>
      <c r="E17" s="7">
        <f t="shared" si="1"/>
        <v>99348</v>
      </c>
    </row>
    <row r="18" spans="1:5" ht="63" x14ac:dyDescent="0.25">
      <c r="A18" s="5" t="s">
        <v>8</v>
      </c>
      <c r="B18" s="8" t="s">
        <v>21</v>
      </c>
      <c r="C18" s="9">
        <f>324000+85234.5</f>
        <v>409234.5</v>
      </c>
      <c r="D18" s="14"/>
      <c r="E18" s="9">
        <v>410992.6</v>
      </c>
    </row>
    <row r="19" spans="1:5" ht="63" x14ac:dyDescent="0.25">
      <c r="A19" s="5" t="s">
        <v>9</v>
      </c>
      <c r="B19" s="8" t="s">
        <v>22</v>
      </c>
      <c r="C19" s="9">
        <f>-324000-85234.5</f>
        <v>-409234.5</v>
      </c>
      <c r="D19" s="14"/>
      <c r="E19" s="9">
        <v>-410992.6</v>
      </c>
    </row>
    <row r="20" spans="1:5" ht="110.25" x14ac:dyDescent="0.25">
      <c r="A20" s="5" t="s">
        <v>8</v>
      </c>
      <c r="B20" s="8" t="s">
        <v>23</v>
      </c>
      <c r="C20" s="10">
        <v>307600</v>
      </c>
      <c r="D20" s="14"/>
      <c r="E20" s="10">
        <v>99348</v>
      </c>
    </row>
    <row r="21" spans="1:5" ht="110.25" x14ac:dyDescent="0.25">
      <c r="A21" s="5" t="s">
        <v>9</v>
      </c>
      <c r="B21" s="8" t="s">
        <v>10</v>
      </c>
      <c r="C21" s="10">
        <v>-307600</v>
      </c>
      <c r="D21" s="14"/>
      <c r="E21" s="10"/>
    </row>
    <row r="22" spans="1:5" ht="31.5" x14ac:dyDescent="0.25">
      <c r="A22" s="4" t="s">
        <v>24</v>
      </c>
      <c r="B22" s="6" t="s">
        <v>25</v>
      </c>
      <c r="C22" s="10"/>
      <c r="D22" s="16">
        <f t="shared" ref="D22:E22" si="2">D23</f>
        <v>15390.11268</v>
      </c>
      <c r="E22" s="16">
        <f t="shared" si="2"/>
        <v>18867.247350000001</v>
      </c>
    </row>
    <row r="23" spans="1:5" ht="47.25" x14ac:dyDescent="0.25">
      <c r="A23" s="5" t="s">
        <v>32</v>
      </c>
      <c r="B23" s="8" t="s">
        <v>31</v>
      </c>
      <c r="C23" s="10"/>
      <c r="D23" s="15">
        <v>15390.11268</v>
      </c>
      <c r="E23" s="15">
        <v>18867.247350000001</v>
      </c>
    </row>
    <row r="24" spans="1:5" x14ac:dyDescent="0.25">
      <c r="A24" s="11"/>
      <c r="B24" s="4" t="s">
        <v>11</v>
      </c>
      <c r="C24" s="7">
        <f>C14+C17</f>
        <v>88643.800000000047</v>
      </c>
      <c r="D24" s="7">
        <f t="shared" ref="D24" si="3">D14+D17+D22</f>
        <v>15390.11268</v>
      </c>
      <c r="E24" s="7">
        <f>E14+E17+E22</f>
        <v>118215.24735000001</v>
      </c>
    </row>
  </sheetData>
  <mergeCells count="8">
    <mergeCell ref="B7:E7"/>
    <mergeCell ref="A10:E10"/>
    <mergeCell ref="B1:E1"/>
    <mergeCell ref="B2:E2"/>
    <mergeCell ref="B3:E3"/>
    <mergeCell ref="B4:E4"/>
    <mergeCell ref="B5:E5"/>
    <mergeCell ref="B6:E6"/>
  </mergeCells>
  <pageMargins left="1.1811023622047245" right="0.39370078740157483" top="0.74803149606299213" bottom="0.74803149606299213" header="0.31496062992125984" footer="0.31496062992125984"/>
  <pageSetup paperSize="9"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view="pageBreakPreview" zoomScale="60" zoomScaleNormal="100" workbookViewId="0">
      <selection activeCell="C14" sqref="C14"/>
    </sheetView>
  </sheetViews>
  <sheetFormatPr defaultRowHeight="15.75" x14ac:dyDescent="0.25"/>
  <cols>
    <col min="1" max="1" width="26.85546875" style="2" customWidth="1"/>
    <col min="2" max="2" width="45.5703125" style="2" customWidth="1"/>
    <col min="3" max="3" width="14.5703125" style="2" customWidth="1"/>
    <col min="4" max="16384" width="9.140625" style="2"/>
  </cols>
  <sheetData>
    <row r="1" spans="1:3" x14ac:dyDescent="0.25">
      <c r="B1" s="19" t="s">
        <v>15</v>
      </c>
      <c r="C1" s="19"/>
    </row>
    <row r="2" spans="1:3" x14ac:dyDescent="0.25">
      <c r="B2" s="19" t="s">
        <v>33</v>
      </c>
      <c r="C2" s="19"/>
    </row>
    <row r="3" spans="1:3" x14ac:dyDescent="0.25">
      <c r="B3" s="19" t="s">
        <v>34</v>
      </c>
      <c r="C3" s="19"/>
    </row>
    <row r="4" spans="1:3" x14ac:dyDescent="0.25">
      <c r="B4" s="19" t="s">
        <v>17</v>
      </c>
      <c r="C4" s="19"/>
    </row>
    <row r="5" spans="1:3" x14ac:dyDescent="0.25">
      <c r="B5" s="19" t="s">
        <v>27</v>
      </c>
      <c r="C5" s="19"/>
    </row>
    <row r="6" spans="1:3" x14ac:dyDescent="0.25">
      <c r="B6" s="19" t="s">
        <v>0</v>
      </c>
      <c r="C6" s="19"/>
    </row>
    <row r="7" spans="1:3" x14ac:dyDescent="0.25">
      <c r="A7" s="1"/>
      <c r="B7" s="19" t="s">
        <v>28</v>
      </c>
      <c r="C7" s="19"/>
    </row>
    <row r="8" spans="1:3" x14ac:dyDescent="0.25">
      <c r="A8" s="1"/>
      <c r="B8" s="1"/>
    </row>
    <row r="9" spans="1:3" x14ac:dyDescent="0.25">
      <c r="A9" s="1"/>
      <c r="B9" s="1"/>
    </row>
    <row r="10" spans="1:3" s="3" customFormat="1" ht="51.75" customHeight="1" x14ac:dyDescent="0.25">
      <c r="A10" s="20" t="s">
        <v>16</v>
      </c>
      <c r="B10" s="20"/>
      <c r="C10" s="20"/>
    </row>
    <row r="11" spans="1:3" s="3" customFormat="1" ht="18.75" x14ac:dyDescent="0.25">
      <c r="A11" s="18"/>
      <c r="B11" s="18"/>
      <c r="C11" s="18"/>
    </row>
    <row r="12" spans="1:3" x14ac:dyDescent="0.25">
      <c r="A12" s="1" t="s">
        <v>30</v>
      </c>
    </row>
    <row r="13" spans="1:3" ht="63" x14ac:dyDescent="0.25">
      <c r="A13" s="4" t="s">
        <v>2</v>
      </c>
      <c r="B13" s="4" t="s">
        <v>3</v>
      </c>
      <c r="C13" s="4" t="s">
        <v>29</v>
      </c>
    </row>
    <row r="14" spans="1:3" ht="31.5" x14ac:dyDescent="0.25">
      <c r="A14" s="4" t="s">
        <v>4</v>
      </c>
      <c r="B14" s="6" t="s">
        <v>5</v>
      </c>
      <c r="C14" s="7">
        <f t="shared" ref="C14" si="0">C15+C16</f>
        <v>99348</v>
      </c>
    </row>
    <row r="15" spans="1:3" ht="47.25" x14ac:dyDescent="0.25">
      <c r="A15" s="5" t="s">
        <v>6</v>
      </c>
      <c r="B15" s="8" t="s">
        <v>19</v>
      </c>
      <c r="C15" s="9">
        <f>324000+86992.9+99348</f>
        <v>510340.9</v>
      </c>
    </row>
    <row r="16" spans="1:3" ht="47.25" x14ac:dyDescent="0.25">
      <c r="A16" s="5" t="s">
        <v>12</v>
      </c>
      <c r="B16" s="8" t="s">
        <v>13</v>
      </c>
      <c r="C16" s="9">
        <f>-324000-86992.9</f>
        <v>-410992.9</v>
      </c>
    </row>
    <row r="17" spans="1:3" ht="47.25" x14ac:dyDescent="0.25">
      <c r="A17" s="4" t="s">
        <v>20</v>
      </c>
      <c r="B17" s="6" t="s">
        <v>7</v>
      </c>
      <c r="C17" s="7">
        <f t="shared" ref="C17" si="1">C18+C20+C21+C19</f>
        <v>0</v>
      </c>
    </row>
    <row r="18" spans="1:3" ht="63" x14ac:dyDescent="0.25">
      <c r="A18" s="5" t="s">
        <v>8</v>
      </c>
      <c r="B18" s="8" t="s">
        <v>21</v>
      </c>
      <c r="C18" s="9">
        <v>324000</v>
      </c>
    </row>
    <row r="19" spans="1:3" ht="63" x14ac:dyDescent="0.25">
      <c r="A19" s="5" t="s">
        <v>9</v>
      </c>
      <c r="B19" s="8" t="s">
        <v>22</v>
      </c>
      <c r="C19" s="9">
        <v>-324000</v>
      </c>
    </row>
    <row r="20" spans="1:3" ht="110.25" x14ac:dyDescent="0.25">
      <c r="A20" s="5" t="s">
        <v>8</v>
      </c>
      <c r="B20" s="8" t="s">
        <v>23</v>
      </c>
      <c r="C20" s="10">
        <v>82790</v>
      </c>
    </row>
    <row r="21" spans="1:3" ht="110.25" x14ac:dyDescent="0.25">
      <c r="A21" s="5" t="s">
        <v>9</v>
      </c>
      <c r="B21" s="8" t="s">
        <v>10</v>
      </c>
      <c r="C21" s="10">
        <v>-82790</v>
      </c>
    </row>
    <row r="22" spans="1:3" ht="31.5" x14ac:dyDescent="0.25">
      <c r="A22" s="4" t="s">
        <v>24</v>
      </c>
      <c r="B22" s="6" t="s">
        <v>25</v>
      </c>
      <c r="C22" s="16">
        <f t="shared" ref="C22" si="2">C23</f>
        <v>18904.667700000002</v>
      </c>
    </row>
    <row r="23" spans="1:3" ht="47.25" x14ac:dyDescent="0.25">
      <c r="A23" s="5" t="s">
        <v>32</v>
      </c>
      <c r="B23" s="8" t="s">
        <v>31</v>
      </c>
      <c r="C23" s="15">
        <v>18904.667700000002</v>
      </c>
    </row>
    <row r="24" spans="1:3" x14ac:dyDescent="0.25">
      <c r="A24" s="11"/>
      <c r="B24" s="4" t="s">
        <v>11</v>
      </c>
      <c r="C24" s="7">
        <f>C14+C17+C22</f>
        <v>118252.66770000001</v>
      </c>
    </row>
  </sheetData>
  <mergeCells count="8">
    <mergeCell ref="B7:C7"/>
    <mergeCell ref="A10:C10"/>
    <mergeCell ref="B1:C1"/>
    <mergeCell ref="B2:C2"/>
    <mergeCell ref="B3:C3"/>
    <mergeCell ref="B4:C4"/>
    <mergeCell ref="B5:C5"/>
    <mergeCell ref="B6:C6"/>
  </mergeCells>
  <printOptions horizontalCentered="1"/>
  <pageMargins left="1.1811023622047245" right="0.39370078740157483" top="0.55118110236220474" bottom="0.15748031496062992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2021</vt:lpstr>
      <vt:lpstr>исправленный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2021-07-21T04:36:56Z</cp:lastPrinted>
  <dcterms:created xsi:type="dcterms:W3CDTF">2012-11-13T04:33:33Z</dcterms:created>
  <dcterms:modified xsi:type="dcterms:W3CDTF">2021-07-21T04:36:58Z</dcterms:modified>
</cp:coreProperties>
</file>