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Отдел бюджета\Сат С.М\БЮДЖЕТ 2020\2 УТОЧНЕНИЕ\Поправки\"/>
    </mc:Choice>
  </mc:AlternateContent>
  <bookViews>
    <workbookView xWindow="0" yWindow="0" windowWidth="19200" windowHeight="11010"/>
  </bookViews>
  <sheets>
    <sheet name="пр. 3 доходы 2020" sheetId="1" r:id="rId1"/>
  </sheets>
  <definedNames>
    <definedName name="_xlnm.Print_Titles" localSheetId="0">'пр. 3 доходы 2020'!$10:$10</definedName>
    <definedName name="_xlnm.Print_Area" localSheetId="0">'пр. 3 доходы 2020'!$A$1:$E$103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5" i="1" l="1"/>
  <c r="D96" i="1"/>
  <c r="D89" i="1"/>
  <c r="D49" i="1"/>
  <c r="E49" i="1"/>
  <c r="C49" i="1"/>
  <c r="C51" i="1"/>
  <c r="E67" i="1"/>
  <c r="D68" i="1"/>
  <c r="D59" i="1"/>
  <c r="E89" i="1" l="1"/>
  <c r="D33" i="1" l="1"/>
  <c r="E62" i="1" l="1"/>
  <c r="C102" i="1" l="1"/>
  <c r="D51" i="1" l="1"/>
  <c r="E59" i="1"/>
  <c r="E61" i="1" l="1"/>
  <c r="D94" i="1" l="1"/>
  <c r="C94" i="1"/>
  <c r="C69" i="1"/>
  <c r="D72" i="1"/>
  <c r="D69" i="1" s="1"/>
  <c r="C72" i="1"/>
  <c r="E96" i="1"/>
  <c r="E97" i="1"/>
  <c r="E66" i="1"/>
  <c r="E85" i="1"/>
  <c r="E91" i="1"/>
  <c r="E86" i="1"/>
  <c r="E102" i="1"/>
  <c r="E100" i="1"/>
  <c r="E101" i="1"/>
  <c r="E99" i="1"/>
  <c r="D98" i="1"/>
  <c r="E87" i="1"/>
  <c r="E88" i="1"/>
  <c r="E90" i="1"/>
  <c r="E92" i="1"/>
  <c r="E93" i="1"/>
  <c r="E77" i="1"/>
  <c r="E78" i="1"/>
  <c r="E79" i="1"/>
  <c r="E80" i="1"/>
  <c r="E81" i="1"/>
  <c r="E82" i="1"/>
  <c r="E83" i="1"/>
  <c r="E84" i="1"/>
  <c r="E76" i="1"/>
  <c r="E75" i="1"/>
  <c r="E74" i="1"/>
  <c r="D73" i="1"/>
  <c r="E71" i="1"/>
  <c r="E70" i="1"/>
  <c r="E63" i="1"/>
  <c r="E64" i="1"/>
  <c r="E65" i="1"/>
  <c r="E68" i="1"/>
  <c r="E60" i="1"/>
  <c r="E53" i="1"/>
  <c r="E54" i="1"/>
  <c r="E55" i="1"/>
  <c r="E56" i="1"/>
  <c r="E57" i="1"/>
  <c r="E58" i="1"/>
  <c r="E52" i="1"/>
  <c r="E48" i="1"/>
  <c r="E47" i="1" s="1"/>
  <c r="D47" i="1"/>
  <c r="E43" i="1"/>
  <c r="E42" i="1"/>
  <c r="E41" i="1"/>
  <c r="D40" i="1"/>
  <c r="E39" i="1"/>
  <c r="E38" i="1" s="1"/>
  <c r="D38" i="1"/>
  <c r="D37" i="1" s="1"/>
  <c r="E35" i="1"/>
  <c r="E34" i="1" s="1"/>
  <c r="D34" i="1"/>
  <c r="D32" i="1"/>
  <c r="E31" i="1"/>
  <c r="E30" i="1" s="1"/>
  <c r="D30" i="1"/>
  <c r="E29" i="1"/>
  <c r="E28" i="1"/>
  <c r="D27" i="1"/>
  <c r="E24" i="1"/>
  <c r="E23" i="1"/>
  <c r="E22" i="1"/>
  <c r="D21" i="1"/>
  <c r="E19" i="1"/>
  <c r="E20" i="1"/>
  <c r="E18" i="1"/>
  <c r="D17" i="1"/>
  <c r="E16" i="1"/>
  <c r="E15" i="1" s="1"/>
  <c r="E14" i="1"/>
  <c r="D15" i="1"/>
  <c r="D13" i="1"/>
  <c r="E13" i="1"/>
  <c r="D46" i="1" l="1"/>
  <c r="D45" i="1" s="1"/>
  <c r="E51" i="1"/>
  <c r="E72" i="1"/>
  <c r="E69" i="1" s="1"/>
  <c r="D12" i="1"/>
  <c r="D26" i="1"/>
  <c r="D11" i="1" s="1"/>
  <c r="E27" i="1"/>
  <c r="E94" i="1"/>
  <c r="E21" i="1"/>
  <c r="E40" i="1"/>
  <c r="E73" i="1"/>
  <c r="E17" i="1"/>
  <c r="E12" i="1" s="1"/>
  <c r="E98" i="1"/>
  <c r="E37" i="1"/>
  <c r="D25" i="1"/>
  <c r="C98" i="1"/>
  <c r="D103" i="1" l="1"/>
  <c r="E46" i="1"/>
  <c r="C13" i="1"/>
  <c r="C15" i="1"/>
  <c r="C17" i="1"/>
  <c r="C21" i="1"/>
  <c r="C27" i="1"/>
  <c r="C30" i="1"/>
  <c r="C33" i="1"/>
  <c r="C34" i="1"/>
  <c r="C38" i="1"/>
  <c r="C40" i="1"/>
  <c r="C47" i="1"/>
  <c r="C73" i="1"/>
  <c r="C46" i="1" s="1"/>
  <c r="C45" i="1" s="1"/>
  <c r="C103" i="1" s="1"/>
  <c r="E45" i="1" l="1"/>
  <c r="C37" i="1"/>
  <c r="C11" i="1" s="1"/>
  <c r="C12" i="1"/>
  <c r="C32" i="1"/>
  <c r="E33" i="1"/>
  <c r="E32" i="1" s="1"/>
  <c r="E26" i="1" s="1"/>
  <c r="C26" i="1"/>
  <c r="E25" i="1" l="1"/>
  <c r="E11" i="1"/>
  <c r="E103" i="1" s="1"/>
  <c r="C25" i="1"/>
</calcChain>
</file>

<file path=xl/sharedStrings.xml><?xml version="1.0" encoding="utf-8"?>
<sst xmlns="http://schemas.openxmlformats.org/spreadsheetml/2006/main" count="172" uniqueCount="171">
  <si>
    <t>Всего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</si>
  <si>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</si>
  <si>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>ВОЗВРАТ ОСТАТКОВ СУБСИДИЙ, СУБВЕНЦИЙ И ИНЫХ МЕЖБЮДЖЕТНЫХ СРЕДСТВ, ИМЕЮЩИХ ЦЕЛЕВОЕ НАЗНАЧЕНИЕ ПРОШЛЫХ ЛЕТ</t>
  </si>
  <si>
    <t xml:space="preserve">Межбюджетные трансферты на реализацию мероприятий в рамках государственной программы республики Тыва "Реализация государственной национальной политики Российской Федерации в Республике Тыва </t>
  </si>
  <si>
    <t>Межбюджетные трансферты, передаваемые бюджетам городских округов на 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</si>
  <si>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000 2 02 45393 04 0000 150</t>
  </si>
  <si>
    <t>ИНЫЕ МЕЖБЮДЖЕТНЫЕ ТРАНСФЕРТЫ</t>
  </si>
  <si>
    <t>Субвенции бюджетам городских округов на компенсацию отдельным категориям граждан оплаты взноса на капитальный ремонт общего имущества в многоквартирном доме</t>
  </si>
  <si>
    <t>000 2 02 35462 04 0000 150</t>
  </si>
  <si>
    <t>Субвенции бюджетам городских округов на выполнение полномочий Российской Федерации по осуществлению ежемесячной выплаты в связи с рождением (усыновлением) первого ребенка</t>
  </si>
  <si>
    <t>000 2 02 35573 04 0000 150</t>
  </si>
  <si>
    <t>Субвенции бюджетам городских округов на выплату государственных пособий лицам, не подлежащим обязательному социальному страхованию на случай временной нетрудоспособности и в связи с материнством, и лицам, уволенным в связи с ликвидацией организаций (прекращением деятельности, полномочий физическими лицами)</t>
  </si>
  <si>
    <t>000 2 02 35380 04 0000 150</t>
  </si>
  <si>
    <t>Субвенции бюджетам городских округов на оплату жилищно-коммунальных услуг отдельным категориям граждан</t>
  </si>
  <si>
    <t>000 2 02 35250 04 0000 150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</si>
  <si>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</si>
  <si>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000 2 02 35120 04 0000 150</t>
  </si>
  <si>
    <t>Субвенции на организацию отдыха и оздоровления детей</t>
  </si>
  <si>
    <t>Субвенции на обеспечение равной доступности услуг общественного транспорта для отдельных категорий граждан</t>
  </si>
  <si>
    <t>Субвенции на реализацию полномочий по назначению и выплате компенсации части родительской платы за содержание ребенка в государственных, муниципальных образовательных организациях, реализующих основную общеобразовательную программу дошкольного образования</t>
  </si>
  <si>
    <t>Субвенции на осуществление государственных полномочий по созданию, организации и обеспечению деятельности административных комиссий</t>
  </si>
  <si>
    <t>Субвенции на осуществление переданных полномочий по образованию и организации деятельности комиссий по делам несовершеннолетних</t>
  </si>
  <si>
    <t>Субвенции на реализацию Закона республики Тыва "О погребении и похоронном деле в Республике Тыва"</t>
  </si>
  <si>
    <t>Субвенции на обеспечение выполнения передаваемых государственных полномочий в соответствии с действующим законодательством по расчету предоставления гражданам субсидий на оплату жилого помещения и коммунальных услуг</t>
  </si>
  <si>
    <t>Субвенции на реализацию полномочий по назначению и выплате ежемесячного пособия на ребенка</t>
  </si>
  <si>
    <t>Субвенции на реализацию Закона Республики Тыва "О мерах социальной поддержки ветеранов труда и тружеников тыла "</t>
  </si>
  <si>
    <t xml:space="preserve">               дошкольные образовательные учреждения</t>
  </si>
  <si>
    <t xml:space="preserve">           общие образовательные учреждения</t>
  </si>
  <si>
    <t>Субвенции на реализацию Закона РТ «О предоставлении субвенций местным бюджетам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организациях,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организациях, обеспечение дополнительного образования детей в муниицпальных общеобразовательных организациях, обеспчение дополнительного образования детей в муниципальных обрщеобразовательных организациях»  в том числе:</t>
  </si>
  <si>
    <t>Субвенции бюджетам городских округов на выполнение передаваемых полномочий субъектов Российской Федерации</t>
  </si>
  <si>
    <t>000 2 02 30024 04 0000 150</t>
  </si>
  <si>
    <t>Субвенции бюджетам городских округов на предоставление гражданам субсидий на оплату жилого помещения и коммунальных услуг</t>
  </si>
  <si>
    <t>000  2 02 30022 04 0000 150</t>
  </si>
  <si>
    <t>Субвенции бюджетам городских округов на обеспечение мер социальной поддержки реабилитированных лиц и лиц, признанных пострадавшими от политических репрессий</t>
  </si>
  <si>
    <t>000 2 02 30013 04 0000 150</t>
  </si>
  <si>
    <t>Субвенции бюджетам  муниципальных образований</t>
  </si>
  <si>
    <t>000 2 02 300000 00 0000 000</t>
  </si>
  <si>
    <t>Субсидии бюджетам городских округов на реализацию программ формирования современной городской среды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</si>
  <si>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до 300 тысяч человек</t>
  </si>
  <si>
    <t>000 2 02 25466 04 0000 150</t>
  </si>
  <si>
    <t>Субсидии бюджетам городских округов на поддержку отрасли культуры</t>
  </si>
  <si>
    <t>000 2 02 25519 04 0000 150</t>
  </si>
  <si>
    <t>Субсидии бюджетам городских округов на реализацию мероприятий по обеспечению жильем молодых семей</t>
  </si>
  <si>
    <t>000 2 02 25497 04 0000 150</t>
  </si>
  <si>
    <t>Субсидии бюджетам городских округов на реализацию мероприятий государственной программы Республики Тыва" Доступная среда на 2016 - 2020 годы"</t>
  </si>
  <si>
    <t>000 2 02 2502704 0000 150</t>
  </si>
  <si>
    <t>Субсидии на обеспечение специализированной коммунальной техникой предприятий жилищно-коммунального комплекса Республики Тыва</t>
  </si>
  <si>
    <t>Субсидии на реализацию мероприятий, направленных на развитие автомобильного транспорта</t>
  </si>
  <si>
    <t>Субсидии бюджетам городских округов на обеспечение мероприятий по переселению граждан из аварийного жилищного фонда с учетом необходимости развития малоэтажного жилищного строительства за счет средств республиканского бюджета</t>
  </si>
  <si>
    <t xml:space="preserve"> Субсидии на возмещение убытков, связанных с применением государственных регулируемых цен на электрическую энергию, тепловую энергию и водоснабжение, вырабатываемыми муниципальными организациями коммунального комплекса, понесенных в процессе выработки и (или) транспортировки энергоресурсов и воды, в том числе вследствие проведения мероприятий в области энергосбережения и повышения энергетической эффективности, в рамках подпрограммы "Энергосбережение и повышение энергетической эффективности в Республике Тыва "</t>
  </si>
  <si>
    <t xml:space="preserve">Прочие субсидии </t>
  </si>
  <si>
    <t>000 2 02 29999 04 0000 150</t>
  </si>
  <si>
    <t>Субсидии бюджетам городских округов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</si>
  <si>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 xml:space="preserve"> 2 02 20041 04 0000 150</t>
  </si>
  <si>
    <t>Субсидии бюджетам  муниципальных образований</t>
  </si>
  <si>
    <t xml:space="preserve"> 000 2 02 20000 00 0000 000</t>
  </si>
  <si>
    <t>Дотации бюджетам городских округов на поддержку мер по обеспечению сбалансированности бюджетов</t>
  </si>
  <si>
    <t>000 2 02 15004 00 0000 150</t>
  </si>
  <si>
    <t>Дотации бюджетам субъектов Российской Федерации и муниципальных образований</t>
  </si>
  <si>
    <t xml:space="preserve"> 000 2 02 10000 00 0000 000</t>
  </si>
  <si>
    <t>Безвозмездные поступления от других бюджетов бюджетной системы Российской Федерации</t>
  </si>
  <si>
    <t>000 2 02 00000 00 0000 000</t>
  </si>
  <si>
    <t>БЕЗВОЗМЕЗДНЫЕ ПОСТУПЛЕНИЯ</t>
  </si>
  <si>
    <t>ШТРАФЫ, САНКЦИИ, ВОЗМЕЩЕНИЕ УЩЕРБА</t>
  </si>
  <si>
    <t>00011600000000000000</t>
  </si>
  <si>
    <t>Доходы от продажи земельных участков, нахоящихся в муниципальногй собственности</t>
  </si>
  <si>
    <t>00011406024040000400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</si>
  <si>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округов</t>
  </si>
  <si>
    <t>00011406012040000430</t>
  </si>
  <si>
    <t>Доходы от продажи земельных участков, находящихся в в государственной и муниципальной собственности (за исключением земельных участков автономных учреждений, а также земельных участков государственных и муниципальных предприятий, в том числе казенных)</t>
  </si>
  <si>
    <t>00011406000000000000</t>
  </si>
  <si>
    <t>Доходы от реализации иного имущества, находящегося в собственности городских округов ( за исключением имущества в муниципальных бюджетных и автономных учреждений, а также имущества муниципальных унитарных предприятий, в т.ч. казенных), в части реализации основных средств по указанному имуществу</t>
  </si>
  <si>
    <t>00011402043040000410</t>
  </si>
  <si>
    <t>Доходы от реализации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</si>
  <si>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00011402000000000000</t>
  </si>
  <si>
    <t>ДОХОДЫ ОТ ПРОДАЖИ МАТЕРИАЛЬНЫХ И НЕМАТЕРИАЛЬНЫХ АКТИВОВ</t>
  </si>
  <si>
    <t>00011400000000000000</t>
  </si>
  <si>
    <t>ДОХОДЫ ОТ ОКАЗАНИЯ ПЛАТНЫХ УСЛУГ (РАБОТ) И КОМПЕНСАЦИИ ЗАТРАТ ГОСУДАРСТВА</t>
  </si>
  <si>
    <t>00011300000000000000</t>
  </si>
  <si>
    <t>Плата за негативное воздействие на окружающую среду</t>
  </si>
  <si>
    <t>00011201000000000000</t>
  </si>
  <si>
    <t>ПЛАТЕЖИ ПРИ ПОЛЬЗОВАНИИ ПРИРОДНЫМИ РЕСУРСАМИ</t>
  </si>
  <si>
    <t>00011200000000000000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</si>
  <si>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</si>
  <si>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00011109044040000120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</si>
  <si>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</si>
  <si>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00011109000000000000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</si>
  <si>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городскими округами</t>
  </si>
  <si>
    <t>00011107014040000120</t>
  </si>
  <si>
    <t>Платежи от государственных и муниципальных унитарных предприятий</t>
  </si>
  <si>
    <t>00011107000000000000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</si>
  <si>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</si>
  <si>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00011105024040000120</t>
  </si>
  <si>
    <t>Доходы, получаемые  в  виде  арендной  платы  за земельные участки, государственная собственность  на  которые  не  разграничена, и которые   расположены   в   границах   городских округов, а также средства от продажи  права  на заключение договоров аренды указанных  земельных участков</t>
  </si>
  <si>
    <t>00011105012040000120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</si>
  <si>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автономных учреждений, а также имущества государственных и муниципальных унитарных предприятий, в том числе казенных)</t>
  </si>
  <si>
    <t>00011105000000000000</t>
  </si>
  <si>
    <t>ДОХОДЫ ОТ ИСПОЛЬЗОВАНИЯ ИМУЩЕСТВА, НАХОДЯЩЕГОСЯ В ГОСУДАРСТВЕННОЙ И МУНИЦИПАЛЬНОЙ СОБСТВЕННОСТИ</t>
  </si>
  <si>
    <t>00011100000000000000</t>
  </si>
  <si>
    <t>НЕНАЛОГОВЫЕ ДОХОДЫ</t>
  </si>
  <si>
    <t>ГОСУДАРСТВЕННАЯ ПОШЛИНА</t>
  </si>
  <si>
    <t>00010800000000000000</t>
  </si>
  <si>
    <t>Земельный налог</t>
  </si>
  <si>
    <t>00010606000000000000</t>
  </si>
  <si>
    <t>Налог на имущество физических лиц</t>
  </si>
  <si>
    <t>00010601000000000000</t>
  </si>
  <si>
    <t>НАЛОГИ НА ИМУЩЕСТВО</t>
  </si>
  <si>
    <t>00010600000000000000</t>
  </si>
  <si>
    <t>Налог, взимаемый в связи с применением патентной системы налогообложения</t>
  </si>
  <si>
    <t xml:space="preserve"> 00010504000000000000</t>
  </si>
  <si>
    <t>Единый сельскохозяйственный налог</t>
  </si>
  <si>
    <t>00010503000000000000</t>
  </si>
  <si>
    <t>Единый налог на вмененный доход для отдельных видов деятельности</t>
  </si>
  <si>
    <t>00010502000000000000</t>
  </si>
  <si>
    <t>НАЛОГИ НА СОВОКУПНЫЙ ДОХОД</t>
  </si>
  <si>
    <t>00010500000000000000</t>
  </si>
  <si>
    <t>Акцизы по подакцизным товарам (продукции), производимым на территории Российской Федерации</t>
  </si>
  <si>
    <t xml:space="preserve"> 00010302000010000110</t>
  </si>
  <si>
    <t>НАЛОГИ НА ТОВАРЫ (РАБОТЫ, УСЛУГИ), РЕАЛИЗУЕМЫЕ НА ТЕРРИТОРИИ РОССИЙСКОЙ ФЕДЕРАЦИИ</t>
  </si>
  <si>
    <t xml:space="preserve"> 00010300000000000000</t>
  </si>
  <si>
    <t>Налог на доходы физических лиц</t>
  </si>
  <si>
    <t>00010102000000000000</t>
  </si>
  <si>
    <t>НАЛОГИ НА ПРИБЫЛЬ, ДОХОДЫ</t>
  </si>
  <si>
    <t>00010100000000000000</t>
  </si>
  <si>
    <t>НАЛОГОВЫЕ ДОХОДЫ</t>
  </si>
  <si>
    <t>НАЛОГОВЫЕ И НЕНАЛОГОВЫЕ ДОХОДЫ</t>
  </si>
  <si>
    <t>00010000000000000000</t>
  </si>
  <si>
    <t>Наименование платежей</t>
  </si>
  <si>
    <t>Код дохода</t>
  </si>
  <si>
    <t>тыс. рублей</t>
  </si>
  <si>
    <t>ДОХОДЫ БЮДЖЕТА ГОРОДСКОГО ОКРУГА "ГОРОД КЫЗЫЛ РЕСПУБЛИКИ ТЫВА" НА 2020 ГОД</t>
  </si>
  <si>
    <t xml:space="preserve">                                                                                  к проекту Решения Хурала представителей г. Кызыла</t>
  </si>
  <si>
    <t xml:space="preserve">                                                                                         Приложение № 3</t>
  </si>
  <si>
    <t xml:space="preserve">                                                                                              от  ____ ________ 2020 года  № ____</t>
  </si>
  <si>
    <t xml:space="preserve">О внесении изменений в Решение Хурала представителей г. Кызыла </t>
  </si>
  <si>
    <t xml:space="preserve">от 25 декабря 2019 года №70 "О бюджете городского округа "Город Кызыл Республики Тыва" </t>
  </si>
  <si>
    <t>на 2020 год и на плановый период 2021 и 2022 годы"</t>
  </si>
  <si>
    <t>000 2 19 00000 00 0000 000</t>
  </si>
  <si>
    <t>000 2 19 25497 04 0000 150</t>
  </si>
  <si>
    <t>Возврат остатков субсидий на поддержку государственных программ субъектов Российской Федерации и муниципальных программ формирования современной городской среды из бюджетов городских округов</t>
  </si>
  <si>
    <t>000 2 19 25555 04 0000 150</t>
  </si>
  <si>
    <t>000 2 19 35462 04 0000 150</t>
  </si>
  <si>
    <t>Возврат остатков субвенций на компенсацию отдельным категориям граждан оплаты взноса на капитальный ремонт общего имущества в многоквартирном доме из бюджетов городских округов</t>
  </si>
  <si>
    <t>000 2 19 60010 04 0000 150</t>
  </si>
  <si>
    <t>000 2 02 40000 00 0000 150</t>
  </si>
  <si>
    <t>Изменения (+/-)</t>
  </si>
  <si>
    <t>Сумма с учетом изменений на 2020 год</t>
  </si>
  <si>
    <t xml:space="preserve">000 2 02 35084 04 0000 150
</t>
  </si>
  <si>
    <t xml:space="preserve">000 2 02 35469 04 0000 150
</t>
  </si>
  <si>
    <t>Субвенции бюджетам городских округов на проведение Всероссийской переписи населения 2020 года</t>
  </si>
  <si>
    <t>Субвенции на осуществление переданных полномочий по организации мероприятий при осуществлении деятельности по обращению с животными без владельцев</t>
  </si>
  <si>
    <t>Субсидии на реализацию мероприятий в области охраны атмосферного воздуха</t>
  </si>
  <si>
    <t xml:space="preserve">000 2 02 25516 04 0000 150
</t>
  </si>
  <si>
    <t>000 2 02 25555 04 0000 150</t>
  </si>
  <si>
    <t>Субсидии бюджетам городских округов на реализацию мероприятий по укреплению единства российской нации и этнокультурному развитию народов России</t>
  </si>
  <si>
    <t>000 2 02 49999 04 0000 150</t>
  </si>
  <si>
    <t>000 2 00 0000 00 00000 000</t>
  </si>
  <si>
    <t>Утверждено на 2020 год</t>
  </si>
  <si>
    <t>Субсидии бюджетам городских округов на благоустройство зданий государственных и муниципальных общеобразовательных организаций в целях соблюдения требований к воздушно-тепловому режиму, водоснабжению и канализации</t>
  </si>
  <si>
    <t xml:space="preserve">000 2 02 25255 04 0000 150
</t>
  </si>
  <si>
    <t xml:space="preserve">000 2 02 20041 04 0000 150
</t>
  </si>
  <si>
    <t>Возврат остатков субсидий на реализацию мероприятий по обеспечению жильем молодых семей из бюджетов городских округов</t>
  </si>
  <si>
    <t>000 2 02 25306 04 0000 150</t>
  </si>
  <si>
    <t>Субсидии бюджетам городских округов на софинансирование расходных обязательств субъектов Российской Федерации, возникающих при реализации мероприятий по модернизации региональных и муниципальных детских школ искусств по видам искусств</t>
  </si>
  <si>
    <t>000 2 02 35302 04 0000 150</t>
  </si>
  <si>
    <t>Субвенции бюджетам городских округов на осуществление ежемесячных выплат на детей в возрасте от трех до семи лет включительно</t>
  </si>
  <si>
    <t>Субсидии на обустройство и восстановление воинских захоронений, находящихся в государственной собственности</t>
  </si>
  <si>
    <t>000 2 02 45303 04 0000 150</t>
  </si>
  <si>
    <t>Межбюджетные трансферты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</si>
  <si>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Субвенции бюджетам городских округов на осуществление ежемесячной денежной выплаты, назначаемой в случае рождения третьего ребенка или последующих детей до достижения ребенком возраста трех лет</t>
  </si>
  <si>
    <t>000 2 02 25299 04 0000 150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</si>
</sst>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_ ;[Red]\-#,##0.00\ "/>
    <numFmt numFmtId="165" formatCode="#,##0.00000_ ;[Red]\-#,##0.00000\ "/>
  </numFmts>
  <fonts count="16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86">
    <xf numFmtId="0" fontId="0" fillId="0" borderId="0" xfId="0"/>
    <xf numFmtId="165" fontId="9" fillId="2" borderId="3" xfId="1" applyNumberFormat="1" applyFont="1" applyFill="1" applyBorder="1" applyAlignment="1">
      <alignment horizontal="center" vertical="center"/>
    </xf>
    <xf numFmtId="165" fontId="7" fillId="2" borderId="3" xfId="1" applyNumberFormat="1" applyFont="1" applyFill="1" applyBorder="1" applyAlignment="1">
      <alignment horizontal="center" vertical="center"/>
    </xf>
    <xf numFmtId="165" fontId="3" fillId="2" borderId="3" xfId="1" applyNumberFormat="1" applyFont="1" applyFill="1" applyBorder="1" applyAlignment="1" applyProtection="1">
      <alignment horizontal="center" vertical="center"/>
      <protection hidden="1"/>
    </xf>
    <xf numFmtId="165" fontId="7" fillId="2" borderId="3" xfId="1" applyNumberFormat="1" applyFont="1" applyFill="1" applyBorder="1" applyAlignment="1" applyProtection="1">
      <alignment horizontal="center" vertical="center"/>
      <protection hidden="1"/>
    </xf>
    <xf numFmtId="165" fontId="9" fillId="2" borderId="3" xfId="1" applyNumberFormat="1" applyFont="1" applyFill="1" applyBorder="1" applyAlignment="1" applyProtection="1">
      <alignment horizontal="center" vertical="center"/>
      <protection hidden="1"/>
    </xf>
    <xf numFmtId="165" fontId="3" fillId="2" borderId="3" xfId="1" applyNumberFormat="1" applyFont="1" applyFill="1" applyBorder="1" applyAlignment="1">
      <alignment horizontal="center" vertical="center"/>
    </xf>
    <xf numFmtId="0" fontId="2" fillId="2" borderId="0" xfId="1" applyFont="1" applyFill="1" applyAlignment="1">
      <alignment horizontal="center" vertical="center"/>
    </xf>
    <xf numFmtId="0" fontId="2" fillId="2" borderId="0" xfId="1" applyFont="1" applyFill="1"/>
    <xf numFmtId="164" fontId="2" fillId="2" borderId="0" xfId="1" applyNumberFormat="1" applyFont="1" applyFill="1"/>
    <xf numFmtId="0" fontId="3" fillId="2" borderId="4" xfId="1" applyNumberFormat="1" applyFont="1" applyFill="1" applyBorder="1" applyAlignment="1" applyProtection="1">
      <alignment horizontal="center" vertical="center" wrapText="1"/>
      <protection hidden="1"/>
    </xf>
    <xf numFmtId="0" fontId="3" fillId="2" borderId="5" xfId="1" applyNumberFormat="1" applyFont="1" applyFill="1" applyBorder="1" applyAlignment="1" applyProtection="1">
      <alignment horizontal="center" vertical="center" wrapText="1"/>
      <protection hidden="1"/>
    </xf>
    <xf numFmtId="0" fontId="3" fillId="2" borderId="6" xfId="1" applyNumberFormat="1" applyFont="1" applyFill="1" applyBorder="1" applyAlignment="1" applyProtection="1">
      <alignment horizontal="center" vertical="center" wrapText="1"/>
      <protection hidden="1"/>
    </xf>
    <xf numFmtId="0" fontId="3" fillId="2" borderId="5" xfId="1" applyFont="1" applyFill="1" applyBorder="1" applyAlignment="1">
      <alignment horizontal="center" vertical="center" wrapText="1"/>
    </xf>
    <xf numFmtId="0" fontId="3" fillId="2" borderId="7" xfId="1" applyFont="1" applyFill="1" applyBorder="1" applyAlignment="1">
      <alignment horizontal="center" vertical="center" wrapText="1"/>
    </xf>
    <xf numFmtId="49" fontId="11" fillId="2" borderId="8" xfId="1" applyNumberFormat="1" applyFont="1" applyFill="1" applyBorder="1" applyAlignment="1" applyProtection="1">
      <alignment horizontal="center" vertical="center"/>
      <protection hidden="1"/>
    </xf>
    <xf numFmtId="0" fontId="3" fillId="2" borderId="3" xfId="1" applyNumberFormat="1" applyFont="1" applyFill="1" applyBorder="1" applyAlignment="1" applyProtection="1">
      <alignment wrapText="1"/>
      <protection hidden="1"/>
    </xf>
    <xf numFmtId="164" fontId="3" fillId="2" borderId="3" xfId="1" applyNumberFormat="1" applyFont="1" applyFill="1" applyBorder="1" applyAlignment="1" applyProtection="1">
      <alignment horizontal="center" vertical="center"/>
      <protection hidden="1"/>
    </xf>
    <xf numFmtId="164" fontId="3" fillId="2" borderId="9" xfId="1" applyNumberFormat="1" applyFont="1" applyFill="1" applyBorder="1" applyAlignment="1" applyProtection="1">
      <alignment horizontal="center" vertical="center"/>
      <protection hidden="1"/>
    </xf>
    <xf numFmtId="49" fontId="2" fillId="2" borderId="8" xfId="1" applyNumberFormat="1" applyFont="1" applyFill="1" applyBorder="1" applyAlignment="1" applyProtection="1">
      <alignment horizontal="center" vertical="center"/>
      <protection hidden="1"/>
    </xf>
    <xf numFmtId="0" fontId="7" fillId="2" borderId="3" xfId="1" applyNumberFormat="1" applyFont="1" applyFill="1" applyBorder="1" applyAlignment="1" applyProtection="1">
      <alignment wrapText="1"/>
      <protection hidden="1"/>
    </xf>
    <xf numFmtId="164" fontId="7" fillId="2" borderId="3" xfId="1" applyNumberFormat="1" applyFont="1" applyFill="1" applyBorder="1" applyAlignment="1" applyProtection="1">
      <alignment horizontal="center" vertical="center"/>
      <protection hidden="1"/>
    </xf>
    <xf numFmtId="164" fontId="7" fillId="2" borderId="1" xfId="1" applyNumberFormat="1" applyFont="1" applyFill="1" applyBorder="1" applyAlignment="1">
      <alignment horizontal="center"/>
    </xf>
    <xf numFmtId="164" fontId="7" fillId="2" borderId="9" xfId="1" applyNumberFormat="1" applyFont="1" applyFill="1" applyBorder="1" applyAlignment="1">
      <alignment horizontal="center"/>
    </xf>
    <xf numFmtId="0" fontId="14" fillId="2" borderId="3" xfId="0" applyFont="1" applyFill="1" applyBorder="1" applyAlignment="1">
      <alignment wrapText="1"/>
    </xf>
    <xf numFmtId="164" fontId="7" fillId="2" borderId="1" xfId="1" applyNumberFormat="1" applyFont="1" applyFill="1" applyBorder="1" applyAlignment="1">
      <alignment horizontal="center" vertical="center"/>
    </xf>
    <xf numFmtId="164" fontId="7" fillId="2" borderId="1" xfId="1" applyNumberFormat="1" applyFont="1" applyFill="1" applyBorder="1"/>
    <xf numFmtId="0" fontId="3" fillId="2" borderId="3" xfId="1" applyNumberFormat="1" applyFont="1" applyFill="1" applyBorder="1" applyAlignment="1" applyProtection="1">
      <alignment vertical="center" wrapText="1"/>
      <protection hidden="1"/>
    </xf>
    <xf numFmtId="164" fontId="7" fillId="2" borderId="9" xfId="1" applyNumberFormat="1" applyFont="1" applyFill="1" applyBorder="1" applyAlignment="1">
      <alignment horizontal="center" vertical="center"/>
    </xf>
    <xf numFmtId="164" fontId="7" fillId="2" borderId="9" xfId="1" applyNumberFormat="1" applyFont="1" applyFill="1" applyBorder="1"/>
    <xf numFmtId="49" fontId="11" fillId="2" borderId="8" xfId="1" applyNumberFormat="1" applyFont="1" applyFill="1" applyBorder="1" applyAlignment="1" applyProtection="1">
      <alignment horizontal="center"/>
      <protection hidden="1"/>
    </xf>
    <xf numFmtId="0" fontId="7" fillId="2" borderId="3" xfId="1" applyNumberFormat="1" applyFont="1" applyFill="1" applyBorder="1" applyAlignment="1" applyProtection="1">
      <alignment vertical="center" wrapText="1"/>
      <protection hidden="1"/>
    </xf>
    <xf numFmtId="164" fontId="3" fillId="2" borderId="9" xfId="1" applyNumberFormat="1" applyFont="1" applyFill="1" applyBorder="1" applyAlignment="1">
      <alignment horizontal="center"/>
    </xf>
    <xf numFmtId="0" fontId="2" fillId="2" borderId="10" xfId="1" applyFont="1" applyFill="1" applyBorder="1" applyAlignment="1">
      <alignment horizontal="center" vertical="center"/>
    </xf>
    <xf numFmtId="0" fontId="2" fillId="2" borderId="0" xfId="1" applyFont="1" applyFill="1" applyBorder="1"/>
    <xf numFmtId="164" fontId="7" fillId="2" borderId="0" xfId="1" applyNumberFormat="1" applyFont="1" applyFill="1" applyBorder="1" applyAlignment="1">
      <alignment horizontal="center" vertical="center"/>
    </xf>
    <xf numFmtId="0" fontId="3" fillId="2" borderId="1" xfId="1" applyNumberFormat="1" applyFont="1" applyFill="1" applyBorder="1" applyAlignment="1" applyProtection="1">
      <alignment wrapText="1"/>
      <protection hidden="1"/>
    </xf>
    <xf numFmtId="0" fontId="2" fillId="2" borderId="10" xfId="0" applyFont="1" applyFill="1" applyBorder="1" applyAlignment="1">
      <alignment horizontal="center" vertical="center"/>
    </xf>
    <xf numFmtId="0" fontId="7" fillId="2" borderId="1" xfId="1" applyNumberFormat="1" applyFont="1" applyFill="1" applyBorder="1" applyAlignment="1" applyProtection="1">
      <alignment wrapText="1"/>
      <protection hidden="1"/>
    </xf>
    <xf numFmtId="165" fontId="7" fillId="2" borderId="1" xfId="1" applyNumberFormat="1" applyFont="1" applyFill="1" applyBorder="1"/>
    <xf numFmtId="0" fontId="7" fillId="2" borderId="1" xfId="1" applyNumberFormat="1" applyFont="1" applyFill="1" applyBorder="1" applyAlignment="1" applyProtection="1">
      <alignment vertical="top" wrapText="1"/>
      <protection hidden="1"/>
    </xf>
    <xf numFmtId="0" fontId="9" fillId="2" borderId="1" xfId="1" applyNumberFormat="1" applyFont="1" applyFill="1" applyBorder="1" applyAlignment="1" applyProtection="1">
      <alignment wrapText="1"/>
      <protection hidden="1"/>
    </xf>
    <xf numFmtId="165" fontId="9" fillId="2" borderId="1" xfId="1" applyNumberFormat="1" applyFont="1" applyFill="1" applyBorder="1"/>
    <xf numFmtId="0" fontId="9" fillId="2" borderId="1" xfId="0" applyFont="1" applyFill="1" applyBorder="1" applyAlignment="1">
      <alignment horizontal="justify" vertical="top" wrapText="1"/>
    </xf>
    <xf numFmtId="165" fontId="9" fillId="2" borderId="1" xfId="1" applyNumberFormat="1" applyFont="1" applyFill="1" applyBorder="1" applyAlignment="1">
      <alignment horizontal="center"/>
    </xf>
    <xf numFmtId="165" fontId="9" fillId="2" borderId="1" xfId="1" applyNumberFormat="1" applyFont="1" applyFill="1" applyBorder="1" applyAlignment="1">
      <alignment horizontal="center" vertical="center"/>
    </xf>
    <xf numFmtId="49" fontId="2" fillId="2" borderId="8" xfId="1" applyNumberFormat="1" applyFont="1" applyFill="1" applyBorder="1" applyAlignment="1" applyProtection="1">
      <alignment horizontal="center" wrapText="1"/>
      <protection hidden="1"/>
    </xf>
    <xf numFmtId="0" fontId="7" fillId="2" borderId="1" xfId="0" applyFont="1" applyFill="1" applyBorder="1" applyAlignment="1">
      <alignment horizontal="justify" vertical="top" wrapText="1"/>
    </xf>
    <xf numFmtId="165" fontId="7" fillId="2" borderId="1" xfId="1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justify" vertical="center" wrapText="1"/>
    </xf>
    <xf numFmtId="49" fontId="2" fillId="2" borderId="8" xfId="1" applyNumberFormat="1" applyFont="1" applyFill="1" applyBorder="1" applyAlignment="1" applyProtection="1">
      <alignment horizontal="center" vertical="center" wrapText="1"/>
      <protection hidden="1"/>
    </xf>
    <xf numFmtId="0" fontId="7" fillId="2" borderId="1" xfId="0" applyFont="1" applyFill="1" applyBorder="1" applyAlignment="1">
      <alignment horizontal="left" vertical="center" wrapText="1"/>
    </xf>
    <xf numFmtId="0" fontId="13" fillId="2" borderId="10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justify" vertical="top" wrapText="1"/>
    </xf>
    <xf numFmtId="165" fontId="7" fillId="2" borderId="1" xfId="1" applyNumberFormat="1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 vertical="center" wrapText="1"/>
    </xf>
    <xf numFmtId="165" fontId="7" fillId="2" borderId="1" xfId="1" applyNumberFormat="1" applyFont="1" applyFill="1" applyBorder="1" applyAlignment="1">
      <alignment vertical="center"/>
    </xf>
    <xf numFmtId="0" fontId="7" fillId="2" borderId="1" xfId="1" applyNumberFormat="1" applyFont="1" applyFill="1" applyBorder="1" applyAlignment="1" applyProtection="1">
      <alignment horizontal="left" vertical="center" wrapText="1"/>
      <protection hidden="1"/>
    </xf>
    <xf numFmtId="49" fontId="10" fillId="2" borderId="8" xfId="1" applyNumberFormat="1" applyFont="1" applyFill="1" applyBorder="1" applyAlignment="1" applyProtection="1">
      <alignment horizontal="center" vertical="center"/>
      <protection hidden="1"/>
    </xf>
    <xf numFmtId="0" fontId="9" fillId="2" borderId="1" xfId="0" applyFont="1" applyFill="1" applyBorder="1" applyAlignment="1">
      <alignment vertical="center" wrapText="1"/>
    </xf>
    <xf numFmtId="0" fontId="9" fillId="2" borderId="1" xfId="0" applyFont="1" applyFill="1" applyBorder="1" applyAlignment="1">
      <alignment horizontal="left" vertical="top" wrapText="1" indent="2"/>
    </xf>
    <xf numFmtId="0" fontId="9" fillId="2" borderId="1" xfId="0" applyFont="1" applyFill="1" applyBorder="1" applyAlignment="1">
      <alignment vertical="top" wrapText="1"/>
    </xf>
    <xf numFmtId="0" fontId="9" fillId="2" borderId="1" xfId="0" applyFont="1" applyFill="1" applyBorder="1" applyAlignment="1">
      <alignment horizontal="justify" vertical="center" wrapText="1"/>
    </xf>
    <xf numFmtId="0" fontId="2" fillId="2" borderId="8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vertical="center" wrapText="1"/>
    </xf>
    <xf numFmtId="0" fontId="3" fillId="2" borderId="1" xfId="1" applyFont="1" applyFill="1" applyBorder="1" applyAlignment="1">
      <alignment wrapText="1"/>
    </xf>
    <xf numFmtId="0" fontId="7" fillId="2" borderId="2" xfId="1" applyFont="1" applyFill="1" applyBorder="1" applyAlignment="1">
      <alignment wrapText="1"/>
    </xf>
    <xf numFmtId="0" fontId="6" fillId="2" borderId="8" xfId="0" applyFont="1" applyFill="1" applyBorder="1" applyAlignment="1">
      <alignment horizontal="center" vertical="center"/>
    </xf>
    <xf numFmtId="0" fontId="3" fillId="2" borderId="2" xfId="1" applyNumberFormat="1" applyFont="1" applyFill="1" applyBorder="1" applyAlignment="1" applyProtection="1">
      <alignment horizontal="left" vertical="center" wrapText="1"/>
      <protection hidden="1"/>
    </xf>
    <xf numFmtId="165" fontId="8" fillId="2" borderId="3" xfId="1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top" wrapText="1"/>
    </xf>
    <xf numFmtId="165" fontId="4" fillId="2" borderId="3" xfId="1" applyNumberFormat="1" applyFont="1" applyFill="1" applyBorder="1" applyAlignment="1">
      <alignment horizontal="center" vertical="center"/>
    </xf>
    <xf numFmtId="0" fontId="2" fillId="2" borderId="11" xfId="1" applyFont="1" applyFill="1" applyBorder="1" applyAlignment="1">
      <alignment horizontal="center" vertical="center"/>
    </xf>
    <xf numFmtId="0" fontId="3" fillId="2" borderId="12" xfId="1" applyFont="1" applyFill="1" applyBorder="1" applyAlignment="1">
      <alignment horizontal="left" vertical="center"/>
    </xf>
    <xf numFmtId="165" fontId="3" fillId="2" borderId="13" xfId="1" applyNumberFormat="1" applyFont="1" applyFill="1" applyBorder="1" applyAlignment="1">
      <alignment horizontal="center" vertical="center"/>
    </xf>
    <xf numFmtId="164" fontId="7" fillId="2" borderId="9" xfId="1" applyNumberFormat="1" applyFont="1" applyFill="1" applyBorder="1" applyAlignment="1" applyProtection="1">
      <alignment horizontal="center" vertical="center"/>
      <protection hidden="1"/>
    </xf>
    <xf numFmtId="164" fontId="9" fillId="2" borderId="9" xfId="1" applyNumberFormat="1" applyFont="1" applyFill="1" applyBorder="1" applyAlignment="1">
      <alignment horizontal="center" vertical="center"/>
    </xf>
    <xf numFmtId="164" fontId="9" fillId="2" borderId="9" xfId="1" applyNumberFormat="1" applyFont="1" applyFill="1" applyBorder="1" applyAlignment="1" applyProtection="1">
      <alignment horizontal="center" vertical="center"/>
      <protection hidden="1"/>
    </xf>
    <xf numFmtId="164" fontId="9" fillId="2" borderId="9" xfId="1" applyNumberFormat="1" applyFont="1" applyFill="1" applyBorder="1" applyAlignment="1">
      <alignment horizontal="center"/>
    </xf>
    <xf numFmtId="164" fontId="3" fillId="2" borderId="9" xfId="1" applyNumberFormat="1" applyFont="1" applyFill="1" applyBorder="1" applyAlignment="1">
      <alignment horizontal="center" vertical="center"/>
    </xf>
    <xf numFmtId="164" fontId="8" fillId="2" borderId="9" xfId="1" applyNumberFormat="1" applyFont="1" applyFill="1" applyBorder="1" applyAlignment="1">
      <alignment horizontal="center" vertical="center"/>
    </xf>
    <xf numFmtId="164" fontId="3" fillId="2" borderId="14" xfId="1" applyNumberFormat="1" applyFont="1" applyFill="1" applyBorder="1" applyAlignment="1">
      <alignment horizontal="center" vertical="center"/>
    </xf>
    <xf numFmtId="165" fontId="9" fillId="2" borderId="1" xfId="1" applyNumberFormat="1" applyFont="1" applyFill="1" applyBorder="1" applyAlignment="1">
      <alignment vertical="center"/>
    </xf>
    <xf numFmtId="0" fontId="15" fillId="2" borderId="0" xfId="1" applyFont="1" applyFill="1" applyBorder="1" applyAlignment="1">
      <alignment horizontal="right"/>
    </xf>
    <xf numFmtId="0" fontId="12" fillId="2" borderId="0" xfId="0" applyFont="1" applyFill="1" applyAlignment="1">
      <alignment horizontal="right"/>
    </xf>
    <xf numFmtId="0" fontId="3" fillId="2" borderId="0" xfId="1" applyFont="1" applyFill="1" applyAlignment="1" applyProtection="1">
      <alignment horizontal="center" vertical="center" wrapText="1"/>
      <protection hidden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03"/>
  <sheetViews>
    <sheetView tabSelected="1" view="pageBreakPreview" topLeftCell="A42" zoomScale="90" zoomScaleNormal="90" zoomScaleSheetLayoutView="90" workbookViewId="0">
      <selection activeCell="E52" sqref="E52"/>
    </sheetView>
  </sheetViews>
  <sheetFormatPr defaultColWidth="9.140625" defaultRowHeight="12.75" x14ac:dyDescent="0.2"/>
  <cols>
    <col min="1" max="1" width="27.7109375" style="7" customWidth="1"/>
    <col min="2" max="2" width="87.140625" style="8" customWidth="1"/>
    <col min="3" max="3" width="20.28515625" style="8" hidden="1" customWidth="1"/>
    <col min="4" max="4" width="16.140625" style="8" hidden="1" customWidth="1"/>
    <col min="5" max="5" width="18.5703125" style="8" customWidth="1"/>
    <col min="6" max="184" width="9.140625" style="8" customWidth="1"/>
    <col min="185" max="16384" width="9.140625" style="8"/>
  </cols>
  <sheetData>
    <row r="1" spans="1:5" ht="15" customHeight="1" x14ac:dyDescent="0.25">
      <c r="B1" s="84" t="s">
        <v>132</v>
      </c>
      <c r="C1" s="84"/>
      <c r="D1" s="84"/>
      <c r="E1" s="84"/>
    </row>
    <row r="2" spans="1:5" ht="15" customHeight="1" x14ac:dyDescent="0.25">
      <c r="B2" s="84" t="s">
        <v>131</v>
      </c>
      <c r="C2" s="84"/>
      <c r="D2" s="84"/>
      <c r="E2" s="84"/>
    </row>
    <row r="3" spans="1:5" ht="15" customHeight="1" x14ac:dyDescent="0.25">
      <c r="B3" s="84" t="s">
        <v>133</v>
      </c>
      <c r="C3" s="84"/>
      <c r="D3" s="84"/>
      <c r="E3" s="84"/>
    </row>
    <row r="4" spans="1:5" ht="15" customHeight="1" x14ac:dyDescent="0.25">
      <c r="B4" s="84" t="s">
        <v>134</v>
      </c>
      <c r="C4" s="84"/>
      <c r="D4" s="84"/>
      <c r="E4" s="84"/>
    </row>
    <row r="5" spans="1:5" ht="15" customHeight="1" x14ac:dyDescent="0.25">
      <c r="B5" s="84" t="s">
        <v>135</v>
      </c>
      <c r="C5" s="84"/>
      <c r="D5" s="84"/>
      <c r="E5" s="84"/>
    </row>
    <row r="6" spans="1:5" ht="15" customHeight="1" x14ac:dyDescent="0.25">
      <c r="B6" s="84" t="s">
        <v>136</v>
      </c>
      <c r="C6" s="84"/>
      <c r="D6" s="84"/>
      <c r="E6" s="84"/>
    </row>
    <row r="7" spans="1:5" ht="15" customHeight="1" x14ac:dyDescent="0.25">
      <c r="B7" s="84"/>
      <c r="C7" s="84"/>
      <c r="D7" s="9"/>
    </row>
    <row r="8" spans="1:5" ht="36.75" customHeight="1" x14ac:dyDescent="0.2">
      <c r="A8" s="85" t="s">
        <v>130</v>
      </c>
      <c r="B8" s="85"/>
      <c r="C8" s="85"/>
      <c r="D8" s="85"/>
      <c r="E8" s="85"/>
    </row>
    <row r="9" spans="1:5" ht="15.75" customHeight="1" thickBot="1" x14ac:dyDescent="0.3">
      <c r="A9" s="83" t="s">
        <v>129</v>
      </c>
      <c r="B9" s="83"/>
      <c r="C9" s="83"/>
      <c r="D9" s="83"/>
      <c r="E9" s="83"/>
    </row>
    <row r="10" spans="1:5" ht="45.75" customHeight="1" x14ac:dyDescent="0.2">
      <c r="A10" s="10" t="s">
        <v>128</v>
      </c>
      <c r="B10" s="11" t="s">
        <v>127</v>
      </c>
      <c r="C10" s="12" t="s">
        <v>157</v>
      </c>
      <c r="D10" s="13" t="s">
        <v>145</v>
      </c>
      <c r="E10" s="14" t="s">
        <v>146</v>
      </c>
    </row>
    <row r="11" spans="1:5" ht="15.75" x14ac:dyDescent="0.25">
      <c r="A11" s="15" t="s">
        <v>126</v>
      </c>
      <c r="B11" s="16" t="s">
        <v>125</v>
      </c>
      <c r="C11" s="17">
        <f>C13+C15+C17+C21+C24+C26+C34+C36+C37+C43</f>
        <v>886438</v>
      </c>
      <c r="D11" s="17">
        <f t="shared" ref="D11:E11" si="0">D13+D15+D17+D21+D24+D26+D34+D36+D37+D43</f>
        <v>-16509</v>
      </c>
      <c r="E11" s="18">
        <f t="shared" si="0"/>
        <v>869929</v>
      </c>
    </row>
    <row r="12" spans="1:5" ht="15.75" x14ac:dyDescent="0.25">
      <c r="A12" s="15"/>
      <c r="B12" s="16" t="s">
        <v>124</v>
      </c>
      <c r="C12" s="17">
        <f>C13+C15+C17+C21+C24</f>
        <v>775457</v>
      </c>
      <c r="D12" s="17">
        <f t="shared" ref="D12:E12" si="1">D13+D15+D17+D21+D24</f>
        <v>-8878</v>
      </c>
      <c r="E12" s="18">
        <f t="shared" si="1"/>
        <v>766579</v>
      </c>
    </row>
    <row r="13" spans="1:5" ht="15.75" x14ac:dyDescent="0.25">
      <c r="A13" s="15" t="s">
        <v>123</v>
      </c>
      <c r="B13" s="16" t="s">
        <v>122</v>
      </c>
      <c r="C13" s="17">
        <f>C14</f>
        <v>537987</v>
      </c>
      <c r="D13" s="17">
        <f t="shared" ref="D13:E13" si="2">D14</f>
        <v>0</v>
      </c>
      <c r="E13" s="18">
        <f t="shared" si="2"/>
        <v>537987</v>
      </c>
    </row>
    <row r="14" spans="1:5" ht="15.75" x14ac:dyDescent="0.25">
      <c r="A14" s="19" t="s">
        <v>121</v>
      </c>
      <c r="B14" s="20" t="s">
        <v>120</v>
      </c>
      <c r="C14" s="21">
        <v>537987</v>
      </c>
      <c r="D14" s="22">
        <v>0</v>
      </c>
      <c r="E14" s="23">
        <f>C14+D14</f>
        <v>537987</v>
      </c>
    </row>
    <row r="15" spans="1:5" ht="31.5" x14ac:dyDescent="0.25">
      <c r="A15" s="15" t="s">
        <v>119</v>
      </c>
      <c r="B15" s="16" t="s">
        <v>118</v>
      </c>
      <c r="C15" s="17">
        <f>C16</f>
        <v>6853</v>
      </c>
      <c r="D15" s="17">
        <f t="shared" ref="D15:E15" si="3">D16</f>
        <v>0</v>
      </c>
      <c r="E15" s="18">
        <f t="shared" si="3"/>
        <v>6853</v>
      </c>
    </row>
    <row r="16" spans="1:5" ht="31.5" x14ac:dyDescent="0.25">
      <c r="A16" s="19" t="s">
        <v>117</v>
      </c>
      <c r="B16" s="24" t="s">
        <v>116</v>
      </c>
      <c r="C16" s="21">
        <v>6853</v>
      </c>
      <c r="D16" s="22">
        <v>0</v>
      </c>
      <c r="E16" s="23">
        <f>C16+D16</f>
        <v>6853</v>
      </c>
    </row>
    <row r="17" spans="1:5" ht="15.75" x14ac:dyDescent="0.25">
      <c r="A17" s="15" t="s">
        <v>115</v>
      </c>
      <c r="B17" s="16" t="s">
        <v>114</v>
      </c>
      <c r="C17" s="17">
        <f>C18+C19+C20</f>
        <v>87371</v>
      </c>
      <c r="D17" s="17">
        <f t="shared" ref="D17:E17" si="4">D18+D19+D20</f>
        <v>-8878</v>
      </c>
      <c r="E17" s="18">
        <f t="shared" si="4"/>
        <v>78493</v>
      </c>
    </row>
    <row r="18" spans="1:5" ht="15.75" x14ac:dyDescent="0.25">
      <c r="A18" s="19" t="s">
        <v>113</v>
      </c>
      <c r="B18" s="20" t="s">
        <v>112</v>
      </c>
      <c r="C18" s="21">
        <v>78630</v>
      </c>
      <c r="D18" s="25">
        <v>-8878</v>
      </c>
      <c r="E18" s="23">
        <f>C18+D18</f>
        <v>69752</v>
      </c>
    </row>
    <row r="19" spans="1:5" ht="15.75" x14ac:dyDescent="0.25">
      <c r="A19" s="19" t="s">
        <v>111</v>
      </c>
      <c r="B19" s="20" t="s">
        <v>110</v>
      </c>
      <c r="C19" s="21">
        <v>236</v>
      </c>
      <c r="D19" s="26"/>
      <c r="E19" s="23">
        <f t="shared" ref="E19:E20" si="5">C19+D19</f>
        <v>236</v>
      </c>
    </row>
    <row r="20" spans="1:5" ht="16.5" customHeight="1" x14ac:dyDescent="0.25">
      <c r="A20" s="19" t="s">
        <v>109</v>
      </c>
      <c r="B20" s="20" t="s">
        <v>108</v>
      </c>
      <c r="C20" s="21">
        <v>8505</v>
      </c>
      <c r="D20" s="26"/>
      <c r="E20" s="23">
        <f t="shared" si="5"/>
        <v>8505</v>
      </c>
    </row>
    <row r="21" spans="1:5" ht="15.75" x14ac:dyDescent="0.25">
      <c r="A21" s="15" t="s">
        <v>107</v>
      </c>
      <c r="B21" s="16" t="s">
        <v>106</v>
      </c>
      <c r="C21" s="17">
        <f>C22+C23</f>
        <v>108178</v>
      </c>
      <c r="D21" s="17">
        <f t="shared" ref="D21:E21" si="6">D22+D23</f>
        <v>0</v>
      </c>
      <c r="E21" s="18">
        <f t="shared" si="6"/>
        <v>108178</v>
      </c>
    </row>
    <row r="22" spans="1:5" ht="15.75" x14ac:dyDescent="0.25">
      <c r="A22" s="19" t="s">
        <v>105</v>
      </c>
      <c r="B22" s="20" t="s">
        <v>104</v>
      </c>
      <c r="C22" s="21">
        <v>23657</v>
      </c>
      <c r="D22" s="26"/>
      <c r="E22" s="23">
        <f>C22+D22</f>
        <v>23657</v>
      </c>
    </row>
    <row r="23" spans="1:5" ht="15.75" x14ac:dyDescent="0.25">
      <c r="A23" s="19" t="s">
        <v>103</v>
      </c>
      <c r="B23" s="20" t="s">
        <v>102</v>
      </c>
      <c r="C23" s="21">
        <v>84521</v>
      </c>
      <c r="D23" s="26"/>
      <c r="E23" s="23">
        <f>C23+D23</f>
        <v>84521</v>
      </c>
    </row>
    <row r="24" spans="1:5" ht="15.75" x14ac:dyDescent="0.25">
      <c r="A24" s="15" t="s">
        <v>101</v>
      </c>
      <c r="B24" s="16" t="s">
        <v>100</v>
      </c>
      <c r="C24" s="17">
        <v>35068</v>
      </c>
      <c r="D24" s="26"/>
      <c r="E24" s="23">
        <f>C24+D24</f>
        <v>35068</v>
      </c>
    </row>
    <row r="25" spans="1:5" ht="15.75" x14ac:dyDescent="0.25">
      <c r="A25" s="15"/>
      <c r="B25" s="16" t="s">
        <v>99</v>
      </c>
      <c r="C25" s="17">
        <f>C26+C34+C36+C37+C43</f>
        <v>110981</v>
      </c>
      <c r="D25" s="17">
        <f t="shared" ref="D25:E25" si="7">D26+D34+D36+D37+D43</f>
        <v>-7631</v>
      </c>
      <c r="E25" s="18">
        <f t="shared" si="7"/>
        <v>103350</v>
      </c>
    </row>
    <row r="26" spans="1:5" ht="31.5" x14ac:dyDescent="0.2">
      <c r="A26" s="15" t="s">
        <v>98</v>
      </c>
      <c r="B26" s="27" t="s">
        <v>97</v>
      </c>
      <c r="C26" s="17">
        <f>C27+C30+C32</f>
        <v>76293</v>
      </c>
      <c r="D26" s="17">
        <f t="shared" ref="D26:E26" si="8">D27+D30+D32</f>
        <v>-7631</v>
      </c>
      <c r="E26" s="18">
        <f t="shared" si="8"/>
        <v>68662</v>
      </c>
    </row>
    <row r="27" spans="1:5" ht="63.75" customHeight="1" x14ac:dyDescent="0.25">
      <c r="A27" s="15" t="s">
        <v>96</v>
      </c>
      <c r="B27" s="16" t="s">
        <v>95</v>
      </c>
      <c r="C27" s="17">
        <f>C28+C29</f>
        <v>25800</v>
      </c>
      <c r="D27" s="17">
        <f t="shared" ref="D27:E27" si="9">D28+D29</f>
        <v>-4017</v>
      </c>
      <c r="E27" s="18">
        <f t="shared" si="9"/>
        <v>21783</v>
      </c>
    </row>
    <row r="28" spans="1:5" ht="63" x14ac:dyDescent="0.25">
      <c r="A28" s="19" t="s">
        <v>94</v>
      </c>
      <c r="B28" s="20" t="s">
        <v>93</v>
      </c>
      <c r="C28" s="21">
        <v>23500</v>
      </c>
      <c r="D28" s="25">
        <v>-3669</v>
      </c>
      <c r="E28" s="28">
        <f>C28+D28</f>
        <v>19831</v>
      </c>
    </row>
    <row r="29" spans="1:5" ht="63" x14ac:dyDescent="0.25">
      <c r="A29" s="19" t="s">
        <v>92</v>
      </c>
      <c r="B29" s="20" t="s">
        <v>91</v>
      </c>
      <c r="C29" s="21">
        <v>2300</v>
      </c>
      <c r="D29" s="25">
        <v>-348</v>
      </c>
      <c r="E29" s="28">
        <f>C29+D29</f>
        <v>1952</v>
      </c>
    </row>
    <row r="30" spans="1:5" ht="15.75" x14ac:dyDescent="0.25">
      <c r="A30" s="15" t="s">
        <v>90</v>
      </c>
      <c r="B30" s="16" t="s">
        <v>89</v>
      </c>
      <c r="C30" s="17">
        <f>C31</f>
        <v>378</v>
      </c>
      <c r="D30" s="17">
        <f t="shared" ref="D30:E30" si="10">D31</f>
        <v>0</v>
      </c>
      <c r="E30" s="18">
        <f t="shared" si="10"/>
        <v>378</v>
      </c>
    </row>
    <row r="31" spans="1:5" ht="47.25" x14ac:dyDescent="0.25">
      <c r="A31" s="19" t="s">
        <v>88</v>
      </c>
      <c r="B31" s="20" t="s">
        <v>87</v>
      </c>
      <c r="C31" s="21">
        <v>378</v>
      </c>
      <c r="D31" s="26"/>
      <c r="E31" s="28">
        <f>C31+D31</f>
        <v>378</v>
      </c>
    </row>
    <row r="32" spans="1:5" ht="62.25" customHeight="1" x14ac:dyDescent="0.25">
      <c r="A32" s="15" t="s">
        <v>86</v>
      </c>
      <c r="B32" s="16" t="s">
        <v>85</v>
      </c>
      <c r="C32" s="17">
        <f>C33</f>
        <v>50115</v>
      </c>
      <c r="D32" s="17">
        <f t="shared" ref="D32:E32" si="11">D33</f>
        <v>-3614</v>
      </c>
      <c r="E32" s="18">
        <f t="shared" si="11"/>
        <v>46501</v>
      </c>
    </row>
    <row r="33" spans="1:5" ht="63" x14ac:dyDescent="0.25">
      <c r="A33" s="19" t="s">
        <v>84</v>
      </c>
      <c r="B33" s="20" t="s">
        <v>83</v>
      </c>
      <c r="C33" s="21">
        <f>37217+12898</f>
        <v>50115</v>
      </c>
      <c r="D33" s="25">
        <f>-945-2669</f>
        <v>-3614</v>
      </c>
      <c r="E33" s="28">
        <f>C33+D33</f>
        <v>46501</v>
      </c>
    </row>
    <row r="34" spans="1:5" ht="15.75" x14ac:dyDescent="0.25">
      <c r="A34" s="15" t="s">
        <v>82</v>
      </c>
      <c r="B34" s="16" t="s">
        <v>81</v>
      </c>
      <c r="C34" s="17">
        <f>C35</f>
        <v>3455</v>
      </c>
      <c r="D34" s="17">
        <f t="shared" ref="D34:E34" si="12">D35</f>
        <v>0</v>
      </c>
      <c r="E34" s="18">
        <f t="shared" si="12"/>
        <v>3455</v>
      </c>
    </row>
    <row r="35" spans="1:5" ht="15.75" x14ac:dyDescent="0.25">
      <c r="A35" s="19" t="s">
        <v>80</v>
      </c>
      <c r="B35" s="20" t="s">
        <v>79</v>
      </c>
      <c r="C35" s="21">
        <v>3455</v>
      </c>
      <c r="D35" s="26"/>
      <c r="E35" s="23">
        <f>C35+D35</f>
        <v>3455</v>
      </c>
    </row>
    <row r="36" spans="1:5" ht="31.5" hidden="1" x14ac:dyDescent="0.25">
      <c r="A36" s="15" t="s">
        <v>78</v>
      </c>
      <c r="B36" s="16" t="s">
        <v>77</v>
      </c>
      <c r="C36" s="17"/>
      <c r="D36" s="26"/>
      <c r="E36" s="29"/>
    </row>
    <row r="37" spans="1:5" ht="20.25" customHeight="1" x14ac:dyDescent="0.25">
      <c r="A37" s="30" t="s">
        <v>76</v>
      </c>
      <c r="B37" s="16" t="s">
        <v>75</v>
      </c>
      <c r="C37" s="17">
        <f>C38+C40</f>
        <v>21122</v>
      </c>
      <c r="D37" s="17">
        <f t="shared" ref="D37:E37" si="13">D38+D40</f>
        <v>0</v>
      </c>
      <c r="E37" s="18">
        <f t="shared" si="13"/>
        <v>21122</v>
      </c>
    </row>
    <row r="38" spans="1:5" ht="63" x14ac:dyDescent="0.25">
      <c r="A38" s="15" t="s">
        <v>74</v>
      </c>
      <c r="B38" s="16" t="s">
        <v>73</v>
      </c>
      <c r="C38" s="17">
        <f>C39</f>
        <v>5622</v>
      </c>
      <c r="D38" s="17">
        <f t="shared" ref="D38:E38" si="14">D39</f>
        <v>0</v>
      </c>
      <c r="E38" s="18">
        <f t="shared" si="14"/>
        <v>5622</v>
      </c>
    </row>
    <row r="39" spans="1:5" ht="64.5" customHeight="1" x14ac:dyDescent="0.25">
      <c r="A39" s="19" t="s">
        <v>72</v>
      </c>
      <c r="B39" s="20" t="s">
        <v>71</v>
      </c>
      <c r="C39" s="21">
        <v>5622</v>
      </c>
      <c r="D39" s="26"/>
      <c r="E39" s="28">
        <f>C39+D39</f>
        <v>5622</v>
      </c>
    </row>
    <row r="40" spans="1:5" ht="63" customHeight="1" x14ac:dyDescent="0.25">
      <c r="A40" s="15" t="s">
        <v>70</v>
      </c>
      <c r="B40" s="16" t="s">
        <v>69</v>
      </c>
      <c r="C40" s="17">
        <f>C41+C42</f>
        <v>15500</v>
      </c>
      <c r="D40" s="17">
        <f t="shared" ref="D40:E40" si="15">D41+D42</f>
        <v>0</v>
      </c>
      <c r="E40" s="18">
        <f t="shared" si="15"/>
        <v>15500</v>
      </c>
    </row>
    <row r="41" spans="1:5" ht="34.5" customHeight="1" x14ac:dyDescent="0.25">
      <c r="A41" s="19" t="s">
        <v>68</v>
      </c>
      <c r="B41" s="20" t="s">
        <v>67</v>
      </c>
      <c r="C41" s="21">
        <v>12000</v>
      </c>
      <c r="D41" s="26"/>
      <c r="E41" s="28">
        <f>C41+D41</f>
        <v>12000</v>
      </c>
    </row>
    <row r="42" spans="1:5" ht="18.75" customHeight="1" x14ac:dyDescent="0.25">
      <c r="A42" s="19" t="s">
        <v>66</v>
      </c>
      <c r="B42" s="31" t="s">
        <v>65</v>
      </c>
      <c r="C42" s="21">
        <v>3500</v>
      </c>
      <c r="D42" s="26"/>
      <c r="E42" s="28">
        <f>C42+D42</f>
        <v>3500</v>
      </c>
    </row>
    <row r="43" spans="1:5" ht="15.75" x14ac:dyDescent="0.25">
      <c r="A43" s="15" t="s">
        <v>64</v>
      </c>
      <c r="B43" s="16" t="s">
        <v>63</v>
      </c>
      <c r="C43" s="17">
        <v>10111</v>
      </c>
      <c r="D43" s="26"/>
      <c r="E43" s="32">
        <f>C43+D43</f>
        <v>10111</v>
      </c>
    </row>
    <row r="44" spans="1:5" ht="15.75" x14ac:dyDescent="0.25">
      <c r="A44" s="33"/>
      <c r="B44" s="34"/>
      <c r="C44" s="35"/>
      <c r="D44" s="26"/>
      <c r="E44" s="29"/>
    </row>
    <row r="45" spans="1:5" ht="15.75" x14ac:dyDescent="0.25">
      <c r="A45" s="15" t="s">
        <v>156</v>
      </c>
      <c r="B45" s="36" t="s">
        <v>62</v>
      </c>
      <c r="C45" s="3">
        <f>C46+C98</f>
        <v>2640735.4565599998</v>
      </c>
      <c r="D45" s="3">
        <f>D46+D98</f>
        <v>341225.80726000003</v>
      </c>
      <c r="E45" s="18">
        <f>E46+E98</f>
        <v>2981961.2638199995</v>
      </c>
    </row>
    <row r="46" spans="1:5" ht="31.5" x14ac:dyDescent="0.25">
      <c r="A46" s="15" t="s">
        <v>61</v>
      </c>
      <c r="B46" s="36" t="s">
        <v>60</v>
      </c>
      <c r="C46" s="3">
        <f>C47+C49+C69+C94</f>
        <v>2652250.6999999997</v>
      </c>
      <c r="D46" s="3">
        <f>D47+D49+D69+D94</f>
        <v>341225.80726000003</v>
      </c>
      <c r="E46" s="18">
        <f>E47+E49+E69+E94</f>
        <v>2993476.5072599994</v>
      </c>
    </row>
    <row r="47" spans="1:5" ht="31.5" x14ac:dyDescent="0.25">
      <c r="A47" s="15" t="s">
        <v>59</v>
      </c>
      <c r="B47" s="36" t="s">
        <v>58</v>
      </c>
      <c r="C47" s="3">
        <f>C48</f>
        <v>37273.9</v>
      </c>
      <c r="D47" s="3">
        <f t="shared" ref="D47:E47" si="16">D48</f>
        <v>1822.9</v>
      </c>
      <c r="E47" s="18">
        <f t="shared" si="16"/>
        <v>39096.800000000003</v>
      </c>
    </row>
    <row r="48" spans="1:5" ht="31.5" x14ac:dyDescent="0.25">
      <c r="A48" s="37" t="s">
        <v>57</v>
      </c>
      <c r="B48" s="38" t="s">
        <v>56</v>
      </c>
      <c r="C48" s="2">
        <v>37273.9</v>
      </c>
      <c r="D48" s="48">
        <v>1822.9</v>
      </c>
      <c r="E48" s="28">
        <f>C48+D48</f>
        <v>39096.800000000003</v>
      </c>
    </row>
    <row r="49" spans="1:5" ht="15.75" x14ac:dyDescent="0.25">
      <c r="A49" s="15" t="s">
        <v>55</v>
      </c>
      <c r="B49" s="36" t="s">
        <v>54</v>
      </c>
      <c r="C49" s="3">
        <f>C50+C51+C64+C65+C60+C63+C68+C66+C61+C59+C62+C67</f>
        <v>212957.1</v>
      </c>
      <c r="D49" s="3">
        <f t="shared" ref="D49:E49" si="17">D50+D51+D64+D65+D60+D63+D68+D66+D61+D59+D62+D67</f>
        <v>26542.676790000001</v>
      </c>
      <c r="E49" s="17">
        <f t="shared" si="17"/>
        <v>239499.77678999997</v>
      </c>
    </row>
    <row r="50" spans="1:5" ht="47.25" hidden="1" x14ac:dyDescent="0.25">
      <c r="A50" s="19" t="s">
        <v>53</v>
      </c>
      <c r="B50" s="38" t="s">
        <v>52</v>
      </c>
      <c r="C50" s="2"/>
      <c r="D50" s="39"/>
      <c r="E50" s="29"/>
    </row>
    <row r="51" spans="1:5" ht="15.75" x14ac:dyDescent="0.2">
      <c r="A51" s="19" t="s">
        <v>51</v>
      </c>
      <c r="B51" s="40" t="s">
        <v>50</v>
      </c>
      <c r="C51" s="4">
        <f>C52+C53+C54+C55+C56+C57+C58</f>
        <v>20942.7</v>
      </c>
      <c r="D51" s="4">
        <f t="shared" ref="D51" si="18">D52+D53+D54+D55+D56+D57+D58</f>
        <v>11915.187</v>
      </c>
      <c r="E51" s="75">
        <f>E52+E53+E54+E55+E56+E57+E58</f>
        <v>32857.886999999995</v>
      </c>
    </row>
    <row r="52" spans="1:5" ht="118.5" customHeight="1" x14ac:dyDescent="0.25">
      <c r="A52" s="19"/>
      <c r="B52" s="41" t="s">
        <v>49</v>
      </c>
      <c r="C52" s="1">
        <v>6456</v>
      </c>
      <c r="D52" s="45">
        <v>1443.8</v>
      </c>
      <c r="E52" s="76">
        <f>C52+D52</f>
        <v>7899.8</v>
      </c>
    </row>
    <row r="53" spans="1:5" ht="15.75" x14ac:dyDescent="0.25">
      <c r="A53" s="19"/>
      <c r="B53" s="43" t="s">
        <v>151</v>
      </c>
      <c r="C53" s="1">
        <v>2400</v>
      </c>
      <c r="D53" s="44"/>
      <c r="E53" s="76">
        <f t="shared" ref="E53:E59" si="19">C53+D53</f>
        <v>2400</v>
      </c>
    </row>
    <row r="54" spans="1:5" ht="63" x14ac:dyDescent="0.2">
      <c r="A54" s="19"/>
      <c r="B54" s="43" t="s">
        <v>48</v>
      </c>
      <c r="C54" s="1">
        <v>10495</v>
      </c>
      <c r="D54" s="45">
        <v>-1.2999999999999999E-2</v>
      </c>
      <c r="E54" s="76">
        <f t="shared" si="19"/>
        <v>10494.986999999999</v>
      </c>
    </row>
    <row r="55" spans="1:5" ht="31.5" hidden="1" x14ac:dyDescent="0.25">
      <c r="A55" s="19"/>
      <c r="B55" s="43" t="s">
        <v>47</v>
      </c>
      <c r="C55" s="1"/>
      <c r="D55" s="42"/>
      <c r="E55" s="76">
        <f t="shared" si="19"/>
        <v>0</v>
      </c>
    </row>
    <row r="56" spans="1:5" ht="31.5" hidden="1" customHeight="1" x14ac:dyDescent="0.2">
      <c r="A56" s="19"/>
      <c r="B56" s="43"/>
      <c r="C56" s="1">
        <v>0</v>
      </c>
      <c r="D56" s="45">
        <v>0</v>
      </c>
      <c r="E56" s="76">
        <f t="shared" si="19"/>
        <v>0</v>
      </c>
    </row>
    <row r="57" spans="1:5" ht="15.75" hidden="1" x14ac:dyDescent="0.2">
      <c r="A57" s="19"/>
      <c r="B57" s="43"/>
      <c r="C57" s="1"/>
      <c r="D57" s="45"/>
      <c r="E57" s="76">
        <f t="shared" si="19"/>
        <v>0</v>
      </c>
    </row>
    <row r="58" spans="1:5" ht="31.5" x14ac:dyDescent="0.2">
      <c r="A58" s="19"/>
      <c r="B58" s="43" t="s">
        <v>46</v>
      </c>
      <c r="C58" s="1">
        <v>1591.7</v>
      </c>
      <c r="D58" s="45">
        <v>10471.4</v>
      </c>
      <c r="E58" s="76">
        <f t="shared" si="19"/>
        <v>12063.1</v>
      </c>
    </row>
    <row r="59" spans="1:5" ht="47.25" x14ac:dyDescent="0.2">
      <c r="A59" s="46" t="s">
        <v>160</v>
      </c>
      <c r="B59" s="47" t="s">
        <v>52</v>
      </c>
      <c r="C59" s="1">
        <v>132782.6</v>
      </c>
      <c r="D59" s="48">
        <f>0.044-40171.82</f>
        <v>-40171.775999999998</v>
      </c>
      <c r="E59" s="28">
        <f t="shared" si="19"/>
        <v>92610.824000000008</v>
      </c>
    </row>
    <row r="60" spans="1:5" ht="36.75" customHeight="1" x14ac:dyDescent="0.2">
      <c r="A60" s="19" t="s">
        <v>45</v>
      </c>
      <c r="B60" s="49" t="s">
        <v>44</v>
      </c>
      <c r="C60" s="2">
        <v>897.4</v>
      </c>
      <c r="D60" s="48">
        <v>-3.3000000000000002E-2</v>
      </c>
      <c r="E60" s="28">
        <f>C60+D60</f>
        <v>897.36699999999996</v>
      </c>
    </row>
    <row r="61" spans="1:5" ht="45.75" customHeight="1" x14ac:dyDescent="0.2">
      <c r="A61" s="46" t="s">
        <v>159</v>
      </c>
      <c r="B61" s="49" t="s">
        <v>158</v>
      </c>
      <c r="C61" s="2">
        <v>28304.400000000001</v>
      </c>
      <c r="D61" s="48">
        <v>4.444E-2</v>
      </c>
      <c r="E61" s="28">
        <f>C61+D61</f>
        <v>28304.444440000003</v>
      </c>
    </row>
    <row r="62" spans="1:5" ht="55.5" customHeight="1" x14ac:dyDescent="0.2">
      <c r="A62" s="50" t="s">
        <v>162</v>
      </c>
      <c r="B62" s="51" t="s">
        <v>163</v>
      </c>
      <c r="C62" s="2">
        <v>0</v>
      </c>
      <c r="D62" s="48">
        <v>4100.2700000000004</v>
      </c>
      <c r="E62" s="28">
        <f t="shared" ref="E62" si="20">C62+D62</f>
        <v>4100.2700000000004</v>
      </c>
    </row>
    <row r="63" spans="1:5" ht="31.5" x14ac:dyDescent="0.2">
      <c r="A63" s="19" t="s">
        <v>43</v>
      </c>
      <c r="B63" s="47" t="s">
        <v>42</v>
      </c>
      <c r="C63" s="2">
        <v>29271.200000000001</v>
      </c>
      <c r="D63" s="48">
        <v>-2572.1894000000002</v>
      </c>
      <c r="E63" s="28">
        <f t="shared" ref="E63:E68" si="21">C63+D63</f>
        <v>26699.010600000001</v>
      </c>
    </row>
    <row r="64" spans="1:5" ht="15.75" x14ac:dyDescent="0.25">
      <c r="A64" s="52" t="s">
        <v>41</v>
      </c>
      <c r="B64" s="53" t="s">
        <v>40</v>
      </c>
      <c r="C64" s="1">
        <v>6.3</v>
      </c>
      <c r="D64" s="54">
        <v>-6.3</v>
      </c>
      <c r="E64" s="28">
        <f t="shared" si="21"/>
        <v>0</v>
      </c>
    </row>
    <row r="65" spans="1:5" ht="47.25" x14ac:dyDescent="0.25">
      <c r="A65" s="55" t="s">
        <v>39</v>
      </c>
      <c r="B65" s="53" t="s">
        <v>38</v>
      </c>
      <c r="C65" s="2">
        <v>500</v>
      </c>
      <c r="D65" s="54">
        <v>-500</v>
      </c>
      <c r="E65" s="28">
        <f t="shared" si="21"/>
        <v>0</v>
      </c>
    </row>
    <row r="66" spans="1:5" ht="31.5" x14ac:dyDescent="0.2">
      <c r="A66" s="55" t="s">
        <v>152</v>
      </c>
      <c r="B66" s="53" t="s">
        <v>154</v>
      </c>
      <c r="C66" s="2">
        <v>252.5</v>
      </c>
      <c r="D66" s="48">
        <v>2.5000000000000001E-2</v>
      </c>
      <c r="E66" s="28">
        <f t="shared" si="21"/>
        <v>252.52500000000001</v>
      </c>
    </row>
    <row r="67" spans="1:5" ht="31.5" x14ac:dyDescent="0.2">
      <c r="A67" s="55" t="s">
        <v>170</v>
      </c>
      <c r="B67" s="53" t="s">
        <v>166</v>
      </c>
      <c r="C67" s="2"/>
      <c r="D67" s="48">
        <v>94.825010000000006</v>
      </c>
      <c r="E67" s="28">
        <f t="shared" si="21"/>
        <v>94.825010000000006</v>
      </c>
    </row>
    <row r="68" spans="1:5" ht="31.5" x14ac:dyDescent="0.2">
      <c r="A68" s="55" t="s">
        <v>153</v>
      </c>
      <c r="B68" s="53" t="s">
        <v>37</v>
      </c>
      <c r="C68" s="2"/>
      <c r="D68" s="56">
        <f>55557.37374-1874.75</f>
        <v>53682.623740000003</v>
      </c>
      <c r="E68" s="28">
        <f t="shared" si="21"/>
        <v>53682.623740000003</v>
      </c>
    </row>
    <row r="69" spans="1:5" ht="15.75" x14ac:dyDescent="0.25">
      <c r="A69" s="15" t="s">
        <v>36</v>
      </c>
      <c r="B69" s="36" t="s">
        <v>35</v>
      </c>
      <c r="C69" s="3">
        <f>C70+C71+C72+C90+C87+C88+C92+C93+C86+C91</f>
        <v>2197519.4</v>
      </c>
      <c r="D69" s="3">
        <f>D70+D71+D72+D90+D87+D88+D92+D93+D86+D91+D89</f>
        <v>150348.82323000001</v>
      </c>
      <c r="E69" s="17">
        <f>E70+E71+E72+E90+E87+E88+E92+E93+E86+E91+E89</f>
        <v>2347868.2232299997</v>
      </c>
    </row>
    <row r="70" spans="1:5" ht="32.25" customHeight="1" x14ac:dyDescent="0.25">
      <c r="A70" s="19" t="s">
        <v>34</v>
      </c>
      <c r="B70" s="38" t="s">
        <v>33</v>
      </c>
      <c r="C70" s="2">
        <v>834.8</v>
      </c>
      <c r="D70" s="39"/>
      <c r="E70" s="28">
        <f>C70+D70</f>
        <v>834.8</v>
      </c>
    </row>
    <row r="71" spans="1:5" ht="31.5" x14ac:dyDescent="0.25">
      <c r="A71" s="19" t="s">
        <v>32</v>
      </c>
      <c r="B71" s="38" t="s">
        <v>31</v>
      </c>
      <c r="C71" s="2">
        <v>85521.2</v>
      </c>
      <c r="D71" s="39"/>
      <c r="E71" s="28">
        <f>C71+D71</f>
        <v>85521.2</v>
      </c>
    </row>
    <row r="72" spans="1:5" ht="31.5" x14ac:dyDescent="0.2">
      <c r="A72" s="19" t="s">
        <v>30</v>
      </c>
      <c r="B72" s="57" t="s">
        <v>29</v>
      </c>
      <c r="C72" s="4">
        <f>C73+C76+C77+C78+C79+C80+C81+C82+C83+C84+C85</f>
        <v>1696306</v>
      </c>
      <c r="D72" s="4">
        <f t="shared" ref="D72:E72" si="22">D73+D76+D77+D78+D79+D80+D81+D82+D83+D84+D85</f>
        <v>-19330.2</v>
      </c>
      <c r="E72" s="75">
        <f t="shared" si="22"/>
        <v>1676975.8</v>
      </c>
    </row>
    <row r="73" spans="1:5" ht="141.75" x14ac:dyDescent="0.2">
      <c r="A73" s="58"/>
      <c r="B73" s="59" t="s">
        <v>28</v>
      </c>
      <c r="C73" s="5">
        <f>C74+C75</f>
        <v>1526800.3</v>
      </c>
      <c r="D73" s="5">
        <f t="shared" ref="D73:E73" si="23">D74+D75</f>
        <v>0</v>
      </c>
      <c r="E73" s="77">
        <f t="shared" si="23"/>
        <v>1526800.3</v>
      </c>
    </row>
    <row r="74" spans="1:5" ht="15.75" x14ac:dyDescent="0.25">
      <c r="A74" s="58"/>
      <c r="B74" s="60" t="s">
        <v>27</v>
      </c>
      <c r="C74" s="1">
        <v>946265.3</v>
      </c>
      <c r="D74" s="42"/>
      <c r="E74" s="78">
        <f>C74+D74</f>
        <v>946265.3</v>
      </c>
    </row>
    <row r="75" spans="1:5" ht="15.75" x14ac:dyDescent="0.25">
      <c r="A75" s="58"/>
      <c r="B75" s="61" t="s">
        <v>26</v>
      </c>
      <c r="C75" s="1">
        <v>580535</v>
      </c>
      <c r="D75" s="42"/>
      <c r="E75" s="78">
        <f>C75+D75</f>
        <v>580535</v>
      </c>
    </row>
    <row r="76" spans="1:5" ht="31.5" x14ac:dyDescent="0.25">
      <c r="A76" s="58"/>
      <c r="B76" s="43" t="s">
        <v>25</v>
      </c>
      <c r="C76" s="1">
        <v>61383.1</v>
      </c>
      <c r="D76" s="42"/>
      <c r="E76" s="76">
        <f>C76+D76</f>
        <v>61383.1</v>
      </c>
    </row>
    <row r="77" spans="1:5" ht="31.5" x14ac:dyDescent="0.25">
      <c r="A77" s="58"/>
      <c r="B77" s="43" t="s">
        <v>24</v>
      </c>
      <c r="C77" s="1">
        <v>27356.400000000001</v>
      </c>
      <c r="D77" s="42"/>
      <c r="E77" s="76">
        <f t="shared" ref="E77:E93" si="24">C77+D77</f>
        <v>27356.400000000001</v>
      </c>
    </row>
    <row r="78" spans="1:5" ht="47.25" x14ac:dyDescent="0.25">
      <c r="A78" s="58"/>
      <c r="B78" s="62" t="s">
        <v>23</v>
      </c>
      <c r="C78" s="1">
        <v>15835</v>
      </c>
      <c r="D78" s="42"/>
      <c r="E78" s="76">
        <f t="shared" si="24"/>
        <v>15835</v>
      </c>
    </row>
    <row r="79" spans="1:5" ht="31.5" x14ac:dyDescent="0.25">
      <c r="A79" s="58"/>
      <c r="B79" s="61" t="s">
        <v>22</v>
      </c>
      <c r="C79" s="1">
        <v>1589.7</v>
      </c>
      <c r="D79" s="42"/>
      <c r="E79" s="76">
        <f t="shared" si="24"/>
        <v>1589.7</v>
      </c>
    </row>
    <row r="80" spans="1:5" ht="31.5" x14ac:dyDescent="0.25">
      <c r="A80" s="58"/>
      <c r="B80" s="61" t="s">
        <v>21</v>
      </c>
      <c r="C80" s="1">
        <v>463.4</v>
      </c>
      <c r="D80" s="42"/>
      <c r="E80" s="76">
        <f t="shared" si="24"/>
        <v>463.4</v>
      </c>
    </row>
    <row r="81" spans="1:5" ht="31.5" x14ac:dyDescent="0.25">
      <c r="A81" s="58"/>
      <c r="B81" s="41" t="s">
        <v>20</v>
      </c>
      <c r="C81" s="1">
        <v>551.1</v>
      </c>
      <c r="D81" s="42"/>
      <c r="E81" s="76">
        <f t="shared" si="24"/>
        <v>551.1</v>
      </c>
    </row>
    <row r="82" spans="1:5" ht="63" x14ac:dyDescent="0.25">
      <c r="A82" s="19"/>
      <c r="B82" s="41" t="s">
        <v>19</v>
      </c>
      <c r="C82" s="1">
        <v>50468.7</v>
      </c>
      <c r="D82" s="82">
        <v>-13370.9</v>
      </c>
      <c r="E82" s="76">
        <f t="shared" si="24"/>
        <v>37097.799999999996</v>
      </c>
    </row>
    <row r="83" spans="1:5" ht="31.5" x14ac:dyDescent="0.25">
      <c r="A83" s="19"/>
      <c r="B83" s="41" t="s">
        <v>18</v>
      </c>
      <c r="C83" s="1">
        <v>1038.7</v>
      </c>
      <c r="D83" s="42"/>
      <c r="E83" s="76">
        <f t="shared" si="24"/>
        <v>1038.7</v>
      </c>
    </row>
    <row r="84" spans="1:5" ht="15.75" x14ac:dyDescent="0.25">
      <c r="A84" s="19"/>
      <c r="B84" s="41" t="s">
        <v>17</v>
      </c>
      <c r="C84" s="1">
        <v>8729</v>
      </c>
      <c r="D84" s="42">
        <v>-5959.3</v>
      </c>
      <c r="E84" s="76">
        <f t="shared" si="24"/>
        <v>2769.7</v>
      </c>
    </row>
    <row r="85" spans="1:5" ht="31.5" x14ac:dyDescent="0.25">
      <c r="A85" s="19"/>
      <c r="B85" s="41" t="s">
        <v>150</v>
      </c>
      <c r="C85" s="1">
        <v>2090.6</v>
      </c>
      <c r="D85" s="45"/>
      <c r="E85" s="76">
        <f t="shared" si="24"/>
        <v>2090.6</v>
      </c>
    </row>
    <row r="86" spans="1:5" ht="47.25" x14ac:dyDescent="0.2">
      <c r="A86" s="50" t="s">
        <v>147</v>
      </c>
      <c r="B86" s="57" t="s">
        <v>169</v>
      </c>
      <c r="C86" s="2">
        <v>31991</v>
      </c>
      <c r="D86" s="48"/>
      <c r="E86" s="28">
        <f t="shared" si="24"/>
        <v>31991</v>
      </c>
    </row>
    <row r="87" spans="1:5" ht="47.25" x14ac:dyDescent="0.25">
      <c r="A87" s="19" t="s">
        <v>16</v>
      </c>
      <c r="B87" s="47" t="s">
        <v>15</v>
      </c>
      <c r="C87" s="2">
        <v>65.5</v>
      </c>
      <c r="D87" s="39"/>
      <c r="E87" s="28">
        <f t="shared" si="24"/>
        <v>65.5</v>
      </c>
    </row>
    <row r="88" spans="1:5" ht="31.5" x14ac:dyDescent="0.25">
      <c r="A88" s="19" t="s">
        <v>14</v>
      </c>
      <c r="B88" s="38" t="s">
        <v>13</v>
      </c>
      <c r="C88" s="2">
        <v>72999.3</v>
      </c>
      <c r="D88" s="39"/>
      <c r="E88" s="28">
        <f t="shared" si="24"/>
        <v>72999.3</v>
      </c>
    </row>
    <row r="89" spans="1:5" ht="31.5" x14ac:dyDescent="0.25">
      <c r="A89" s="19" t="s">
        <v>164</v>
      </c>
      <c r="B89" s="38" t="s">
        <v>165</v>
      </c>
      <c r="C89" s="2"/>
      <c r="D89" s="48">
        <f>167982.2+1696.7899</f>
        <v>169678.98990000002</v>
      </c>
      <c r="E89" s="28">
        <f t="shared" si="24"/>
        <v>169678.98990000002</v>
      </c>
    </row>
    <row r="90" spans="1:5" ht="66.75" customHeight="1" x14ac:dyDescent="0.25">
      <c r="A90" s="19" t="s">
        <v>12</v>
      </c>
      <c r="B90" s="57" t="s">
        <v>11</v>
      </c>
      <c r="C90" s="2">
        <v>182258.2</v>
      </c>
      <c r="D90" s="39"/>
      <c r="E90" s="28">
        <f t="shared" si="24"/>
        <v>182258.2</v>
      </c>
    </row>
    <row r="91" spans="1:5" ht="42" customHeight="1" x14ac:dyDescent="0.2">
      <c r="A91" s="50" t="s">
        <v>148</v>
      </c>
      <c r="B91" s="57" t="s">
        <v>149</v>
      </c>
      <c r="C91" s="2">
        <v>1350.4</v>
      </c>
      <c r="D91" s="48"/>
      <c r="E91" s="28">
        <f t="shared" si="24"/>
        <v>1350.4</v>
      </c>
    </row>
    <row r="92" spans="1:5" ht="47.25" x14ac:dyDescent="0.25">
      <c r="A92" s="63" t="s">
        <v>10</v>
      </c>
      <c r="B92" s="64" t="s">
        <v>9</v>
      </c>
      <c r="C92" s="2">
        <v>125942.1</v>
      </c>
      <c r="D92" s="39"/>
      <c r="E92" s="28">
        <f t="shared" si="24"/>
        <v>125942.1</v>
      </c>
    </row>
    <row r="93" spans="1:5" ht="35.25" customHeight="1" x14ac:dyDescent="0.2">
      <c r="A93" s="63" t="s">
        <v>8</v>
      </c>
      <c r="B93" s="64" t="s">
        <v>7</v>
      </c>
      <c r="C93" s="2">
        <v>250.9</v>
      </c>
      <c r="D93" s="48">
        <v>3.3329999999999999E-2</v>
      </c>
      <c r="E93" s="28">
        <f t="shared" si="24"/>
        <v>250.93333000000001</v>
      </c>
    </row>
    <row r="94" spans="1:5" ht="15.75" x14ac:dyDescent="0.25">
      <c r="A94" s="63" t="s">
        <v>144</v>
      </c>
      <c r="B94" s="65" t="s">
        <v>6</v>
      </c>
      <c r="C94" s="6">
        <f>C95+C96+C97</f>
        <v>204500.3</v>
      </c>
      <c r="D94" s="6">
        <f t="shared" ref="D94:E94" si="25">D95+D96+D97</f>
        <v>162511.40724</v>
      </c>
      <c r="E94" s="79">
        <f t="shared" si="25"/>
        <v>367011.70724000002</v>
      </c>
    </row>
    <row r="95" spans="1:5" ht="47.25" x14ac:dyDescent="0.25">
      <c r="A95" s="63" t="s">
        <v>167</v>
      </c>
      <c r="B95" s="66" t="s">
        <v>168</v>
      </c>
      <c r="C95" s="2"/>
      <c r="D95" s="48">
        <v>50214.182000000001</v>
      </c>
      <c r="E95" s="28">
        <f>C95+D95</f>
        <v>50214.182000000001</v>
      </c>
    </row>
    <row r="96" spans="1:5" ht="47.25" x14ac:dyDescent="0.25">
      <c r="A96" s="63" t="s">
        <v>5</v>
      </c>
      <c r="B96" s="66" t="s">
        <v>4</v>
      </c>
      <c r="C96" s="2">
        <v>204450.3</v>
      </c>
      <c r="D96" s="48">
        <f>-0.03+112297.25524</f>
        <v>112297.22524</v>
      </c>
      <c r="E96" s="28">
        <f>C96+D96</f>
        <v>316747.52523999999</v>
      </c>
    </row>
    <row r="97" spans="1:5" ht="47.25" x14ac:dyDescent="0.25">
      <c r="A97" s="63" t="s">
        <v>155</v>
      </c>
      <c r="B97" s="66" t="s">
        <v>3</v>
      </c>
      <c r="C97" s="2">
        <v>50</v>
      </c>
      <c r="D97" s="48"/>
      <c r="E97" s="28">
        <f>C97+D97</f>
        <v>50</v>
      </c>
    </row>
    <row r="98" spans="1:5" ht="36" customHeight="1" x14ac:dyDescent="0.2">
      <c r="A98" s="67" t="s">
        <v>137</v>
      </c>
      <c r="B98" s="68" t="s">
        <v>2</v>
      </c>
      <c r="C98" s="6">
        <f>SUM(C99:C102)</f>
        <v>-11515.24344</v>
      </c>
      <c r="D98" s="69">
        <f t="shared" ref="D98:E98" si="26">SUM(D99:D102)</f>
        <v>0</v>
      </c>
      <c r="E98" s="80">
        <f t="shared" si="26"/>
        <v>-11515.24344</v>
      </c>
    </row>
    <row r="99" spans="1:5" ht="31.5" x14ac:dyDescent="0.2">
      <c r="A99" s="67" t="s">
        <v>138</v>
      </c>
      <c r="B99" s="70" t="s">
        <v>161</v>
      </c>
      <c r="C99" s="71">
        <v>-24.042940000000002</v>
      </c>
      <c r="D99" s="71"/>
      <c r="E99" s="28">
        <f>C99+D99</f>
        <v>-24.042940000000002</v>
      </c>
    </row>
    <row r="100" spans="1:5" ht="47.25" x14ac:dyDescent="0.2">
      <c r="A100" s="67" t="s">
        <v>140</v>
      </c>
      <c r="B100" s="70" t="s">
        <v>139</v>
      </c>
      <c r="C100" s="71">
        <v>-608.49680000000001</v>
      </c>
      <c r="D100" s="71"/>
      <c r="E100" s="28">
        <f t="shared" ref="E100:E102" si="27">C100+D100</f>
        <v>-608.49680000000001</v>
      </c>
    </row>
    <row r="101" spans="1:5" ht="47.25" x14ac:dyDescent="0.2">
      <c r="A101" s="67" t="s">
        <v>141</v>
      </c>
      <c r="B101" s="70" t="s">
        <v>142</v>
      </c>
      <c r="C101" s="71">
        <v>-1.23411</v>
      </c>
      <c r="D101" s="71"/>
      <c r="E101" s="28">
        <f t="shared" si="27"/>
        <v>-1.23411</v>
      </c>
    </row>
    <row r="102" spans="1:5" ht="31.5" x14ac:dyDescent="0.2">
      <c r="A102" s="67" t="s">
        <v>143</v>
      </c>
      <c r="B102" s="70" t="s">
        <v>1</v>
      </c>
      <c r="C102" s="71">
        <f>-2516.77699-8364.66-0.0326</f>
        <v>-10881.469590000001</v>
      </c>
      <c r="D102" s="71"/>
      <c r="E102" s="28">
        <f t="shared" si="27"/>
        <v>-10881.469590000001</v>
      </c>
    </row>
    <row r="103" spans="1:5" ht="20.25" customHeight="1" thickBot="1" x14ac:dyDescent="0.25">
      <c r="A103" s="72"/>
      <c r="B103" s="73" t="s">
        <v>0</v>
      </c>
      <c r="C103" s="74">
        <f>C45+C11</f>
        <v>3527173.4565599998</v>
      </c>
      <c r="D103" s="74">
        <f>D45+D11</f>
        <v>324716.80726000003</v>
      </c>
      <c r="E103" s="81">
        <f t="shared" ref="E103" si="28">E45+E11</f>
        <v>3851890.2638199995</v>
      </c>
    </row>
  </sheetData>
  <mergeCells count="9">
    <mergeCell ref="A9:E9"/>
    <mergeCell ref="B7:C7"/>
    <mergeCell ref="A8:E8"/>
    <mergeCell ref="B1:E1"/>
    <mergeCell ref="B2:E2"/>
    <mergeCell ref="B3:E3"/>
    <mergeCell ref="B4:E4"/>
    <mergeCell ref="B5:E5"/>
    <mergeCell ref="B6:E6"/>
  </mergeCells>
  <pageMargins left="1.1811023622047245" right="0.59055118110236227" top="0.78740157480314965" bottom="0.78740157480314965" header="0.86614173228346458" footer="0.43307086614173229"/>
  <pageSetup paperSize="9" scale="6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пр. 3 доходы 2020</vt:lpstr>
      <vt:lpstr>'пр. 3 доходы 2020'!Заголовки_для_печати</vt:lpstr>
      <vt:lpstr>'пр. 3 доходы 2020'!Область_печати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2020-06-08T07:18:54Z</cp:lastPrinted>
  <dcterms:created xsi:type="dcterms:W3CDTF">2020-02-07T05:03:14Z</dcterms:created>
  <dcterms:modified xsi:type="dcterms:W3CDTF">2020-06-25T02:14:26Z</dcterms:modified>
</cp:coreProperties>
</file>